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GaQHxFhqOqx09MGwpRGxqcKBQkrDBz53lKl+WRmx0bsqeWBXZVEGC8y26xY2JXsZZJSR9kdJhfLDYkV8iuCLg==" workbookSaltValue="sG9lV3SxOOQ5dck+CcV6G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<sst xmlns:r="http://schemas.openxmlformats.org/officeDocument/2006/relationships" xmlns="http://schemas.openxmlformats.org/spreadsheetml/2006/main" count="112" uniqueCount="112">
  <si>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</si>
  <si>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</si>
  <si>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</si>
  <si>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</si>
  <si>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</si>
  <si>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　給水収益が減少する中、管路及び施設の老朽化により修繕費や維持費等が増加傾向にあるため、管路及び施設を更新するための財源を確保することが非常に困難な状況となっています。その様な中において、平成28年度から一般会計から高料金対策として繰入金及び千葉県から市町村水道総合対策事業補助金を受け入れたことにより経常収支比率は改善している状況にありますが、料金回収率は年々減少傾向で、平成29年度においては100パーセントを下回る状況となり、今年度若干改善されましたが、経営状況は依然厳しい状況となっています。
　また、経常収支比率の改善分は、今後迎える企業債の償還ピークに備えるため、損益勘定留保資金として確保する必要があり、建設改良事業の実施については、損益勘定留保資金の残高状況を踏まえて実施することとなります。そのため、有形固定資産減価償却率、管路経年化率、管路更新率の改善が困難な状況にあります。財政状況を踏まえ、今後老朽化が進む施設の計画的な改修を実施していく予定です。</t>
    <rPh sb="183" eb="185">
      <t>ケイコウ</t>
    </rPh>
    <rPh sb="187" eb="189">
      <t>ヘイセイ</t>
    </rPh>
    <rPh sb="191" eb="193">
      <t>ネンド</t>
    </rPh>
    <rPh sb="216" eb="219">
      <t>コンネンド</t>
    </rPh>
    <rPh sb="219" eb="221">
      <t>ジャッカン</t>
    </rPh>
    <rPh sb="221" eb="223">
      <t>カイゼン</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</si>
  <si>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</si>
  <si>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</si>
  <si>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</si>
  <si>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</si>
  <si>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</si>
  <si>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</si>
  <si>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</si>
  <si>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</si>
  <si>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</si>
  <si>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</si>
  <si>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</si>
  <si>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</si>
  <si>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</si>
  <si>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</si>
  <si>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</si>
  <si>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</si>
  <si>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</si>
  <si>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</si>
  <si>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</si>
  <si>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</si>
  <si>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</si>
  <si>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</si>
  <si>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</si>
  <si>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</si>
  <si>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</si>
  <si>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</si>
  <si>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</si>
  <si>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</si>
  <si>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</si>
  <si>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</si>
  <si>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</si>
  <si>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</si>
  <si>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</si>
  <si>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</si>
  <si>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</si>
  <si>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</si>
  <si>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</si>
  <si>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</si>
  <si>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</si>
  <si>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</si>
  <si>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</si>
  <si>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</si>
  <si>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</si>
  <si>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</si>
  <si>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</si>
  <si>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</si>
  <si>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</si>
  <si>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</si>
  <si>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</si>
  <si>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</si>
  <si>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</si>
  <si>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</si>
  <si>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</si>
  <si>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</si>
  <si>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</si>
  <si>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</si>
  <si>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</si>
  <si>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</si>
  <si>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</si>
  <si>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</si>
  <si>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</si>
  <si>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</si>
  <si>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</si>
  <si>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</si>
  <si>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</si>
  <si>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</si>
  <si>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</si>
  <si>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</si>
  <si>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</si>
  <si>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</si>
  <si>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</si>
  <si>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</si>
  <si>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</si>
  <si>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</si>
  <si>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</si>
  <si>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</si>
  <si>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</si>
  <si>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</si>
  <si>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</si>
  <si>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</si>
  <si>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</si>
  <si>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</si>
  <si>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</si>
  <si>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</si>
  <si>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</si>
  <si>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</si>
  <si>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</si>
  <si>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</si>
  <si>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千葉県　鴨川市</t>
  </si>
  <si>
    <t>法適用</t>
  </si>
  <si>
    <t>水道事業</t>
  </si>
  <si>
    <t>末端給水事業</t>
  </si>
  <si>
    <t>A5</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</si>
  <si>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</si>
  <si>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</si>
  <si>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</si>
  <si>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</si>
  <si>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</si>
  <si>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</si>
  <si>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</si>
  <si>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</si>
  <si>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</si>
  <si>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</si>
  <si>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</si>
  <si>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管路経年化率は令和元年度において32.40パーセントとなり、前年度と比較して2.38ポイントと上昇しました。これは、現在、代替部品の確保が困難な電気計装設備等を重点的に更新しているため老朽管の更新事業を実施できないこと、また、過去の拡張事業で布設した管路が耐用年数を経過し始めたことによるものであり、令和2年度以降も上昇する見込みです。
　また、平成29年度から令和元年度までの3年間に亘り、一般会計から合併特例債を原資とした出資金を受け、建設改良事業を実施することになりました。令和元年度に遠方監視設備の整備されていない天津小湊地域を含めて一元的に管理できるよう横渚浄水場監視制御設備更新工事を実施、旧市町で比較して漏水件数の多い老朽管布設地域について布設工事を実施します。
　これにより、市内各所の浄水・配水施設情報の一元的な管理と漏水等の異常を早期に発見することが出来る監視制御設備を整備するとともに計画的な老朽管の更新を図れるように今後も努めてまいります。</t>
    <rPh sb="8" eb="10">
      <t>レイワ</t>
    </rPh>
    <rPh sb="10" eb="12">
      <t>ガンネン</t>
    </rPh>
    <rPh sb="151" eb="153">
      <t>レイワ</t>
    </rPh>
    <rPh sb="154" eb="156">
      <t>ネンド</t>
    </rPh>
    <rPh sb="182" eb="184">
      <t>レイワ</t>
    </rPh>
    <rPh sb="184" eb="186">
      <t>ガンネン</t>
    </rPh>
    <rPh sb="241" eb="243">
      <t>レイワ</t>
    </rPh>
    <rPh sb="243" eb="246">
      <t>ガンネンド</t>
    </rPh>
    <phoneticPr fontId="1"/>
  </si>
  <si>
    <t xml:space="preserve"> 平成17年度から平成25年度までに実施した繰上償還による支払利息の減少及び薬品費等の経常経費の削減に努め財政の健全に向けた取組を実施しました。
　平成28年度から4年間に亘り、一般会計から高料金対策としての繰入金及び千葉県から市町村水道総合対策事業補助金を受けたことにより経常収支比率は115.20パーセントとなりました。補助金を受ける前年の平成27年度と比較して10.75ポイント上昇し改善しておりますが、営業収益の主体となる給水収益が減少傾向にあるなか、浄水作業に伴う発生土の処理委託料及び修繕費等の営業費用は昨年度と同様に増加傾向にあります。
　また、施設利用率、有収率は類似団体と比較して下回っており、特に有収率においては、発見の困難な漏水が増加しており年々減少しています。
　企業債残高は、損益勘定留保資金確保のため借入れを抑制していることから年々減少しており、今後も収支バランスを踏まえ企業債の借入れを行い、計画的に建設改良事業を実施します。
　料金回収率は年々減少傾向にあり、平成29年度に100パーセントを下回る状況となりました。令和元年度に101.21パーセントと上昇してはおりますが、これは現在の経営状態が水道料金収入だけでは賄えない状態となっているので、今後、給水収益の増加及び費用削減の対策を講じる必要があります。</t>
    <rPh sb="474" eb="476">
      <t>レイワ</t>
    </rPh>
    <rPh sb="476" eb="478">
      <t>ガンネン</t>
    </rPh>
    <rPh sb="478" eb="479">
      <t>ド</t>
    </rPh>
    <rPh sb="492" eb="494">
      <t>ジョウショウ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</si>
</sst>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0.21</c:v>
                </c:pt>
                <c:pt idx="1" formatCode="#,##0.00;&quot;△&quot;#,##0.00">
                  <c:v>0</c:v>
                </c:pt>
                <c:pt idx="2" formatCode="#,##0.00;&quot;△&quot;#,##0.00">
                  <c:v>0</c:v>
                </c:pt>
                <c:pt idx="3">
                  <c:v>0.3</c:v>
                </c:pt>
                <c:pt idx="4">
                  <c:v>0.16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104.45</c:v>
                </c:pt>
                <c:pt idx="1">
                  <c:v>129.9</c:v>
                </c:pt>
                <c:pt idx="2">
                  <c:v>130.54</c:v>
                </c:pt>
                <c:pt idx="3">
                  <c:v>117.67</c:v>
                </c:pt>
                <c:pt idx="4">
                  <c:v>115.2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109.64</c:v>
                </c:pt>
                <c:pt idx="1">
                  <c:v>110.95</c:v>
                </c:pt>
                <c:pt idx="2">
                  <c:v>110.68</c:v>
                </c:pt>
                <c:pt idx="3">
                  <c:v>110.66</c:v>
                </c:pt>
                <c:pt idx="4">
                  <c:v>109.01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50.49</c:v>
                </c:pt>
                <c:pt idx="1">
                  <c:v>52.13</c:v>
                </c:pt>
                <c:pt idx="2">
                  <c:v>53.49</c:v>
                </c:pt>
                <c:pt idx="3">
                  <c:v>54.26</c:v>
                </c:pt>
                <c:pt idx="4">
                  <c:v>55.25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45.75</c:v>
                </c:pt>
                <c:pt idx="1">
                  <c:v>46.9</c:v>
                </c:pt>
                <c:pt idx="2">
                  <c:v>47.28</c:v>
                </c:pt>
                <c:pt idx="3">
                  <c:v>47.66</c:v>
                </c:pt>
                <c:pt idx="4">
                  <c:v>48.17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20.37</c:v>
                </c:pt>
                <c:pt idx="1">
                  <c:v>20.37</c:v>
                </c:pt>
                <c:pt idx="2">
                  <c:v>29.73</c:v>
                </c:pt>
                <c:pt idx="3">
                  <c:v>30.02</c:v>
                </c:pt>
                <c:pt idx="4">
                  <c:v>32.4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10.54</c:v>
                </c:pt>
                <c:pt idx="1">
                  <c:v>12.03</c:v>
                </c:pt>
                <c:pt idx="2">
                  <c:v>12.19</c:v>
                </c:pt>
                <c:pt idx="3">
                  <c:v>15.1</c:v>
                </c:pt>
                <c:pt idx="4">
                  <c:v>17.12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3.62</c:v>
                </c:pt>
                <c:pt idx="1">
                  <c:v>3.91</c:v>
                </c:pt>
                <c:pt idx="2">
                  <c:v>3.56</c:v>
                </c:pt>
                <c:pt idx="3">
                  <c:v>2.74</c:v>
                </c:pt>
                <c:pt idx="4">
                  <c:v>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168.9</c:v>
                </c:pt>
                <c:pt idx="1">
                  <c:v>231.65</c:v>
                </c:pt>
                <c:pt idx="2">
                  <c:v>277.82</c:v>
                </c:pt>
                <c:pt idx="3">
                  <c:v>262.56</c:v>
                </c:pt>
                <c:pt idx="4">
                  <c:v>284.66000000000003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371.31</c:v>
                </c:pt>
                <c:pt idx="1">
                  <c:v>377.63</c:v>
                </c:pt>
                <c:pt idx="2">
                  <c:v>357.34</c:v>
                </c:pt>
                <c:pt idx="3">
                  <c:v>366.03</c:v>
                </c:pt>
                <c:pt idx="4">
                  <c:v>365.18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323.27</c:v>
                </c:pt>
                <c:pt idx="1">
                  <c:v>302.19</c:v>
                </c:pt>
                <c:pt idx="2">
                  <c:v>276.2</c:v>
                </c:pt>
                <c:pt idx="3">
                  <c:v>255.26</c:v>
                </c:pt>
                <c:pt idx="4">
                  <c:v>242.83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373.09</c:v>
                </c:pt>
                <c:pt idx="1">
                  <c:v>364.71</c:v>
                </c:pt>
                <c:pt idx="2">
                  <c:v>373.69</c:v>
                </c:pt>
                <c:pt idx="3">
                  <c:v>370.12</c:v>
                </c:pt>
                <c:pt idx="4">
                  <c:v>371.65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102.53</c:v>
                </c:pt>
                <c:pt idx="1">
                  <c:v>100.14</c:v>
                </c:pt>
                <c:pt idx="2">
                  <c:v>99.89</c:v>
                </c:pt>
                <c:pt idx="3">
                  <c:v>102.16</c:v>
                </c:pt>
                <c:pt idx="4">
                  <c:v>101.21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99.99</c:v>
                </c:pt>
                <c:pt idx="1">
                  <c:v>100.65</c:v>
                </c:pt>
                <c:pt idx="2">
                  <c:v>99.87</c:v>
                </c:pt>
                <c:pt idx="3">
                  <c:v>100.42</c:v>
                </c:pt>
                <c:pt idx="4">
                  <c:v>98.77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261.93</c:v>
                </c:pt>
                <c:pt idx="1">
                  <c:v>268.94</c:v>
                </c:pt>
                <c:pt idx="2">
                  <c:v>269.88</c:v>
                </c:pt>
                <c:pt idx="3">
                  <c:v>264.29000000000002</c:v>
                </c:pt>
                <c:pt idx="4">
                  <c:v>266.8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171.15</c:v>
                </c:pt>
                <c:pt idx="1">
                  <c:v>170.19</c:v>
                </c:pt>
                <c:pt idx="2">
                  <c:v>171.81</c:v>
                </c:pt>
                <c:pt idx="3">
                  <c:v>171.67</c:v>
                </c:pt>
                <c:pt idx="4">
                  <c:v>173.67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53.69</c:v>
                </c:pt>
                <c:pt idx="1">
                  <c:v>54.13</c:v>
                </c:pt>
                <c:pt idx="2">
                  <c:v>56.1</c:v>
                </c:pt>
                <c:pt idx="3">
                  <c:v>56.11</c:v>
                </c:pt>
                <c:pt idx="4">
                  <c:v>56.59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58.53</c:v>
                </c:pt>
                <c:pt idx="1">
                  <c:v>59.01</c:v>
                </c:pt>
                <c:pt idx="2">
                  <c:v>60.03</c:v>
                </c:pt>
                <c:pt idx="3">
                  <c:v>59.74</c:v>
                </c:pt>
                <c:pt idx="4">
                  <c:v>59.67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79.510000000000005</c:v>
                </c:pt>
                <c:pt idx="1">
                  <c:v>77.64</c:v>
                </c:pt>
                <c:pt idx="2">
                  <c:v>74.900000000000006</c:v>
                </c:pt>
                <c:pt idx="3">
                  <c:v>74.33</c:v>
                </c:pt>
                <c:pt idx="4">
                  <c:v>72.17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85.26</c:v>
                </c:pt>
                <c:pt idx="1">
                  <c:v>85.37</c:v>
                </c:pt>
                <c:pt idx="2">
                  <c:v>84.81</c:v>
                </c:pt>
                <c:pt idx="3">
                  <c:v>84.8</c:v>
                </c:pt>
                <c:pt idx="4">
                  <c:v>84.6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104.45</v>
          </cell>
          <cell r="Y6">
            <v>129.9</v>
          </cell>
          <cell r="Z6">
            <v>130.54</v>
          </cell>
          <cell r="AA6">
            <v>117.67</v>
          </cell>
          <cell r="AB6">
            <v>115.2</v>
          </cell>
          <cell r="AC6">
            <v>109.64</v>
          </cell>
          <cell r="AD6">
            <v>110.95</v>
          </cell>
          <cell r="AE6">
            <v>110.68</v>
          </cell>
          <cell r="AF6">
            <v>110.66</v>
          </cell>
          <cell r="AG6">
            <v>109.01</v>
          </cell>
          <cell r="AI6">
            <v>0</v>
          </cell>
          <cell r="AJ6">
            <v>0</v>
          </cell>
          <cell r="AK6">
            <v>0</v>
          </cell>
          <cell r="AL6">
            <v>0</v>
          </cell>
          <cell r="AM6">
            <v>0</v>
          </cell>
          <cell r="AN6">
            <v>3.62</v>
          </cell>
          <cell r="AO6">
            <v>3.91</v>
          </cell>
          <cell r="AP6">
            <v>3.56</v>
          </cell>
          <cell r="AQ6">
            <v>2.74</v>
          </cell>
          <cell r="AR6">
            <v>3.7</v>
          </cell>
          <cell r="AT6">
            <v>168.9</v>
          </cell>
          <cell r="AU6">
            <v>231.65</v>
          </cell>
          <cell r="AV6">
            <v>277.82</v>
          </cell>
          <cell r="AW6">
            <v>262.56</v>
          </cell>
          <cell r="AX6">
            <v>284.66000000000003</v>
          </cell>
          <cell r="AY6">
            <v>371.31</v>
          </cell>
          <cell r="AZ6">
            <v>377.63</v>
          </cell>
          <cell r="BA6">
            <v>357.34</v>
          </cell>
          <cell r="BB6">
            <v>366.03</v>
          </cell>
          <cell r="BC6">
            <v>365.18</v>
          </cell>
          <cell r="BE6">
            <v>323.27</v>
          </cell>
          <cell r="BF6">
            <v>302.19</v>
          </cell>
          <cell r="BG6">
            <v>276.2</v>
          </cell>
          <cell r="BH6">
            <v>255.26</v>
          </cell>
          <cell r="BI6">
            <v>242.83</v>
          </cell>
          <cell r="BJ6">
            <v>373.09</v>
          </cell>
          <cell r="BK6">
            <v>364.71</v>
          </cell>
          <cell r="BL6">
            <v>373.69</v>
          </cell>
          <cell r="BM6">
            <v>370.12</v>
          </cell>
          <cell r="BN6">
            <v>371.65</v>
          </cell>
          <cell r="BP6">
            <v>102.53</v>
          </cell>
          <cell r="BQ6">
            <v>100.14</v>
          </cell>
          <cell r="BR6">
            <v>99.89</v>
          </cell>
          <cell r="BS6">
            <v>102.16</v>
          </cell>
          <cell r="BT6">
            <v>101.21</v>
          </cell>
          <cell r="BU6">
            <v>99.99</v>
          </cell>
          <cell r="BV6">
            <v>100.65</v>
          </cell>
          <cell r="BW6">
            <v>99.87</v>
          </cell>
          <cell r="BX6">
            <v>100.42</v>
          </cell>
          <cell r="BY6">
            <v>98.77</v>
          </cell>
          <cell r="CA6">
            <v>261.93</v>
          </cell>
          <cell r="CB6">
            <v>268.94</v>
          </cell>
          <cell r="CC6">
            <v>269.88</v>
          </cell>
          <cell r="CD6">
            <v>264.29000000000002</v>
          </cell>
          <cell r="CE6">
            <v>266.8</v>
          </cell>
          <cell r="CF6">
            <v>171.15</v>
          </cell>
          <cell r="CG6">
            <v>170.19</v>
          </cell>
          <cell r="CH6">
            <v>171.81</v>
          </cell>
          <cell r="CI6">
            <v>171.67</v>
          </cell>
          <cell r="CJ6">
            <v>173.67</v>
          </cell>
          <cell r="CL6">
            <v>53.69</v>
          </cell>
          <cell r="CM6">
            <v>54.13</v>
          </cell>
          <cell r="CN6">
            <v>56.1</v>
          </cell>
          <cell r="CO6">
            <v>56.11</v>
          </cell>
          <cell r="CP6">
            <v>56.59</v>
          </cell>
          <cell r="CQ6">
            <v>58.53</v>
          </cell>
          <cell r="CR6">
            <v>59.01</v>
          </cell>
          <cell r="CS6">
            <v>60.03</v>
          </cell>
          <cell r="CT6">
            <v>59.74</v>
          </cell>
          <cell r="CU6">
            <v>59.67</v>
          </cell>
          <cell r="CW6">
            <v>79.510000000000005</v>
          </cell>
          <cell r="CX6">
            <v>77.64</v>
          </cell>
          <cell r="CY6">
            <v>74.900000000000006</v>
          </cell>
          <cell r="CZ6">
            <v>74.33</v>
          </cell>
          <cell r="DA6">
            <v>72.17</v>
          </cell>
          <cell r="DB6">
            <v>85.26</v>
          </cell>
          <cell r="DC6">
            <v>85.37</v>
          </cell>
          <cell r="DD6">
            <v>84.81</v>
          </cell>
          <cell r="DE6">
            <v>84.8</v>
          </cell>
          <cell r="DF6">
            <v>84.6</v>
          </cell>
          <cell r="DH6">
            <v>50.49</v>
          </cell>
          <cell r="DI6">
            <v>52.13</v>
          </cell>
          <cell r="DJ6">
            <v>53.49</v>
          </cell>
          <cell r="DK6">
            <v>54.26</v>
          </cell>
          <cell r="DL6">
            <v>55.25</v>
          </cell>
          <cell r="DM6">
            <v>45.75</v>
          </cell>
          <cell r="DN6">
            <v>46.9</v>
          </cell>
          <cell r="DO6">
            <v>47.28</v>
          </cell>
          <cell r="DP6">
            <v>47.66</v>
          </cell>
          <cell r="DQ6">
            <v>48.17</v>
          </cell>
          <cell r="DS6">
            <v>20.37</v>
          </cell>
          <cell r="DT6">
            <v>20.37</v>
          </cell>
          <cell r="DU6">
            <v>29.73</v>
          </cell>
          <cell r="DV6">
            <v>30.02</v>
          </cell>
          <cell r="DW6">
            <v>32.4</v>
          </cell>
          <cell r="DX6">
            <v>10.54</v>
          </cell>
          <cell r="DY6">
            <v>12.03</v>
          </cell>
          <cell r="DZ6">
            <v>12.19</v>
          </cell>
          <cell r="EA6">
            <v>15.1</v>
          </cell>
          <cell r="EB6">
            <v>17.12</v>
          </cell>
          <cell r="ED6">
            <v>0.21</v>
          </cell>
          <cell r="EE6">
            <v>0</v>
          </cell>
          <cell r="EF6">
            <v>0</v>
          </cell>
          <cell r="EG6">
            <v>0.3</v>
          </cell>
          <cell r="EH6">
            <v>0.16</v>
          </cell>
          <cell r="EI6">
            <v>0.56000000000000005</v>
          </cell>
          <cell r="EJ6">
            <v>0.61</v>
          </cell>
          <cell r="EK6">
            <v>0.51</v>
          </cell>
          <cell r="EL6">
            <v>0.57999999999999996</v>
          </cell>
          <cell r="EM6">
            <v>0.54</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Y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鴨川市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8</v>
      </c>
      <c r="J7" s="13"/>
      <c r="K7" s="13"/>
      <c r="L7" s="13"/>
      <c r="M7" s="13"/>
      <c r="N7" s="13"/>
      <c r="O7" s="24"/>
      <c r="P7" s="27" t="s">
        <v>1</v>
      </c>
      <c r="Q7" s="27"/>
      <c r="R7" s="27"/>
      <c r="S7" s="27"/>
      <c r="T7" s="27"/>
      <c r="U7" s="27"/>
      <c r="V7" s="27"/>
      <c r="W7" s="27" t="s">
        <v>6</v>
      </c>
      <c r="X7" s="27"/>
      <c r="Y7" s="27"/>
      <c r="Z7" s="27"/>
      <c r="AA7" s="27"/>
      <c r="AB7" s="27"/>
      <c r="AC7" s="27"/>
      <c r="AD7" s="27" t="s">
        <v>15</v>
      </c>
      <c r="AE7" s="27"/>
      <c r="AF7" s="27"/>
      <c r="AG7" s="27"/>
      <c r="AH7" s="27"/>
      <c r="AI7" s="27"/>
      <c r="AJ7" s="27"/>
      <c r="AK7" s="18"/>
      <c r="AL7" s="27" t="s">
        <v>16</v>
      </c>
      <c r="AM7" s="27"/>
      <c r="AN7" s="27"/>
      <c r="AO7" s="27"/>
      <c r="AP7" s="27"/>
      <c r="AQ7" s="27"/>
      <c r="AR7" s="27"/>
      <c r="AS7" s="27"/>
      <c r="AT7" s="5" t="s">
        <v>13</v>
      </c>
      <c r="AU7" s="13"/>
      <c r="AV7" s="13"/>
      <c r="AW7" s="13"/>
      <c r="AX7" s="13"/>
      <c r="AY7" s="13"/>
      <c r="AZ7" s="13"/>
      <c r="BA7" s="13"/>
      <c r="BB7" s="27" t="s">
        <v>10</v>
      </c>
      <c r="BC7" s="27"/>
      <c r="BD7" s="27"/>
      <c r="BE7" s="27"/>
      <c r="BF7" s="27"/>
      <c r="BG7" s="27"/>
      <c r="BH7" s="27"/>
      <c r="BI7" s="27"/>
      <c r="BJ7" s="3"/>
      <c r="BK7" s="3"/>
      <c r="BL7" s="37" t="s">
        <v>19</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32673</v>
      </c>
      <c r="AM8" s="31"/>
      <c r="AN8" s="31"/>
      <c r="AO8" s="31"/>
      <c r="AP8" s="31"/>
      <c r="AQ8" s="31"/>
      <c r="AR8" s="31"/>
      <c r="AS8" s="31"/>
      <c r="AT8" s="7">
        <f>データ!$S$6</f>
        <v>191.14</v>
      </c>
      <c r="AU8" s="15"/>
      <c r="AV8" s="15"/>
      <c r="AW8" s="15"/>
      <c r="AX8" s="15"/>
      <c r="AY8" s="15"/>
      <c r="AZ8" s="15"/>
      <c r="BA8" s="15"/>
      <c r="BB8" s="29">
        <f>データ!$T$6</f>
        <v>170.94</v>
      </c>
      <c r="BC8" s="29"/>
      <c r="BD8" s="29"/>
      <c r="BE8" s="29"/>
      <c r="BF8" s="29"/>
      <c r="BG8" s="29"/>
      <c r="BH8" s="29"/>
      <c r="BI8" s="29"/>
      <c r="BJ8" s="3"/>
      <c r="BK8" s="3"/>
      <c r="BL8" s="38" t="s">
        <v>20</v>
      </c>
      <c r="BM8" s="49"/>
      <c r="BN8" s="57" t="s">
        <v>21</v>
      </c>
      <c r="BO8" s="60"/>
      <c r="BP8" s="60"/>
      <c r="BQ8" s="60"/>
      <c r="BR8" s="60"/>
      <c r="BS8" s="60"/>
      <c r="BT8" s="60"/>
      <c r="BU8" s="60"/>
      <c r="BV8" s="60"/>
      <c r="BW8" s="60"/>
      <c r="BX8" s="60"/>
      <c r="BY8" s="64"/>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29</v>
      </c>
      <c r="X9" s="27"/>
      <c r="Y9" s="27"/>
      <c r="Z9" s="27"/>
      <c r="AA9" s="27"/>
      <c r="AB9" s="27"/>
      <c r="AC9" s="27"/>
      <c r="AD9" s="2"/>
      <c r="AE9" s="2"/>
      <c r="AF9" s="2"/>
      <c r="AG9" s="2"/>
      <c r="AH9" s="18"/>
      <c r="AI9" s="18"/>
      <c r="AJ9" s="18"/>
      <c r="AK9" s="18"/>
      <c r="AL9" s="27" t="s">
        <v>7</v>
      </c>
      <c r="AM9" s="27"/>
      <c r="AN9" s="27"/>
      <c r="AO9" s="27"/>
      <c r="AP9" s="27"/>
      <c r="AQ9" s="27"/>
      <c r="AR9" s="27"/>
      <c r="AS9" s="27"/>
      <c r="AT9" s="5" t="s">
        <v>28</v>
      </c>
      <c r="AU9" s="13"/>
      <c r="AV9" s="13"/>
      <c r="AW9" s="13"/>
      <c r="AX9" s="13"/>
      <c r="AY9" s="13"/>
      <c r="AZ9" s="13"/>
      <c r="BA9" s="13"/>
      <c r="BB9" s="27" t="s">
        <v>4</v>
      </c>
      <c r="BC9" s="27"/>
      <c r="BD9" s="27"/>
      <c r="BE9" s="27"/>
      <c r="BF9" s="27"/>
      <c r="BG9" s="27"/>
      <c r="BH9" s="27"/>
      <c r="BI9" s="27"/>
      <c r="BJ9" s="3"/>
      <c r="BK9" s="3"/>
      <c r="BL9" s="39" t="s">
        <v>33</v>
      </c>
      <c r="BM9" s="50"/>
      <c r="BN9" s="58" t="s">
        <v>12</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76.12</v>
      </c>
      <c r="J10" s="15"/>
      <c r="K10" s="15"/>
      <c r="L10" s="15"/>
      <c r="M10" s="15"/>
      <c r="N10" s="15"/>
      <c r="O10" s="26"/>
      <c r="P10" s="29">
        <f>データ!$P$6</f>
        <v>99.58</v>
      </c>
      <c r="Q10" s="29"/>
      <c r="R10" s="29"/>
      <c r="S10" s="29"/>
      <c r="T10" s="29"/>
      <c r="U10" s="29"/>
      <c r="V10" s="29"/>
      <c r="W10" s="31">
        <f>データ!$Q$6</f>
        <v>4565</v>
      </c>
      <c r="X10" s="31"/>
      <c r="Y10" s="31"/>
      <c r="Z10" s="31"/>
      <c r="AA10" s="31"/>
      <c r="AB10" s="31"/>
      <c r="AC10" s="31"/>
      <c r="AD10" s="2"/>
      <c r="AE10" s="2"/>
      <c r="AF10" s="2"/>
      <c r="AG10" s="2"/>
      <c r="AH10" s="18"/>
      <c r="AI10" s="18"/>
      <c r="AJ10" s="18"/>
      <c r="AK10" s="18"/>
      <c r="AL10" s="31">
        <f>データ!$U$6</f>
        <v>32321</v>
      </c>
      <c r="AM10" s="31"/>
      <c r="AN10" s="31"/>
      <c r="AO10" s="31"/>
      <c r="AP10" s="31"/>
      <c r="AQ10" s="31"/>
      <c r="AR10" s="31"/>
      <c r="AS10" s="31"/>
      <c r="AT10" s="7">
        <f>データ!$V$6</f>
        <v>167.31</v>
      </c>
      <c r="AU10" s="15"/>
      <c r="AV10" s="15"/>
      <c r="AW10" s="15"/>
      <c r="AX10" s="15"/>
      <c r="AY10" s="15"/>
      <c r="AZ10" s="15"/>
      <c r="BA10" s="15"/>
      <c r="BB10" s="29">
        <f>データ!$W$6</f>
        <v>193.18</v>
      </c>
      <c r="BC10" s="29"/>
      <c r="BD10" s="29"/>
      <c r="BE10" s="29"/>
      <c r="BF10" s="29"/>
      <c r="BG10" s="29"/>
      <c r="BH10" s="29"/>
      <c r="BI10" s="29"/>
      <c r="BJ10" s="2"/>
      <c r="BK10" s="2"/>
      <c r="BL10" s="40" t="s">
        <v>18</v>
      </c>
      <c r="BM10" s="51"/>
      <c r="BN10" s="59" t="s">
        <v>35</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14</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37</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110</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43</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44</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5</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45</v>
      </c>
      <c r="F84" s="12" t="s">
        <v>40</v>
      </c>
      <c r="G84" s="12" t="s">
        <v>47</v>
      </c>
      <c r="H84" s="12" t="s">
        <v>34</v>
      </c>
      <c r="I84" s="12" t="s">
        <v>49</v>
      </c>
      <c r="J84" s="12" t="s">
        <v>30</v>
      </c>
      <c r="K84" s="12" t="s">
        <v>50</v>
      </c>
      <c r="L84" s="12" t="s">
        <v>51</v>
      </c>
      <c r="M84" s="12" t="s">
        <v>52</v>
      </c>
      <c r="N84" s="12" t="s">
        <v>46</v>
      </c>
      <c r="O84" s="12" t="s">
        <v>38</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42LeFWA2h7JR3kXVn2VMidyjTBiDPnV7kCSSVOK7a0pLKwr6pZ/2UaFPVUiAdEQOrv4co6s+H8PSYaKh3rz3nA==" saltValue="NBqzEoaQ+sUlbIK2sqVgx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53</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54</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56</v>
      </c>
      <c r="B3" s="75" t="s">
        <v>57</v>
      </c>
      <c r="C3" s="75" t="s">
        <v>42</v>
      </c>
      <c r="D3" s="75" t="s">
        <v>23</v>
      </c>
      <c r="E3" s="75" t="s">
        <v>32</v>
      </c>
      <c r="F3" s="75" t="s">
        <v>48</v>
      </c>
      <c r="G3" s="75" t="s">
        <v>58</v>
      </c>
      <c r="H3" s="83" t="s">
        <v>11</v>
      </c>
      <c r="I3" s="86"/>
      <c r="J3" s="86"/>
      <c r="K3" s="86"/>
      <c r="L3" s="86"/>
      <c r="M3" s="86"/>
      <c r="N3" s="86"/>
      <c r="O3" s="86"/>
      <c r="P3" s="86"/>
      <c r="Q3" s="86"/>
      <c r="R3" s="86"/>
      <c r="S3" s="86"/>
      <c r="T3" s="86"/>
      <c r="U3" s="86"/>
      <c r="V3" s="86"/>
      <c r="W3" s="90"/>
      <c r="X3" s="92" t="s">
        <v>59</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43</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55</v>
      </c>
      <c r="B4" s="76"/>
      <c r="C4" s="76"/>
      <c r="D4" s="76"/>
      <c r="E4" s="76"/>
      <c r="F4" s="76"/>
      <c r="G4" s="76"/>
      <c r="H4" s="84"/>
      <c r="I4" s="87"/>
      <c r="J4" s="87"/>
      <c r="K4" s="87"/>
      <c r="L4" s="87"/>
      <c r="M4" s="87"/>
      <c r="N4" s="87"/>
      <c r="O4" s="87"/>
      <c r="P4" s="87"/>
      <c r="Q4" s="87"/>
      <c r="R4" s="87"/>
      <c r="S4" s="87"/>
      <c r="T4" s="87"/>
      <c r="U4" s="87"/>
      <c r="V4" s="87"/>
      <c r="W4" s="91"/>
      <c r="X4" s="93" t="s">
        <v>17</v>
      </c>
      <c r="Y4" s="93"/>
      <c r="Z4" s="93"/>
      <c r="AA4" s="93"/>
      <c r="AB4" s="93"/>
      <c r="AC4" s="93"/>
      <c r="AD4" s="93"/>
      <c r="AE4" s="93"/>
      <c r="AF4" s="93"/>
      <c r="AG4" s="93"/>
      <c r="AH4" s="93"/>
      <c r="AI4" s="93" t="s">
        <v>31</v>
      </c>
      <c r="AJ4" s="93"/>
      <c r="AK4" s="93"/>
      <c r="AL4" s="93"/>
      <c r="AM4" s="93"/>
      <c r="AN4" s="93"/>
      <c r="AO4" s="93"/>
      <c r="AP4" s="93"/>
      <c r="AQ4" s="93"/>
      <c r="AR4" s="93"/>
      <c r="AS4" s="93"/>
      <c r="AT4" s="93" t="s">
        <v>60</v>
      </c>
      <c r="AU4" s="93"/>
      <c r="AV4" s="93"/>
      <c r="AW4" s="93"/>
      <c r="AX4" s="93"/>
      <c r="AY4" s="93"/>
      <c r="AZ4" s="93"/>
      <c r="BA4" s="93"/>
      <c r="BB4" s="93"/>
      <c r="BC4" s="93"/>
      <c r="BD4" s="93"/>
      <c r="BE4" s="93" t="s">
        <v>39</v>
      </c>
      <c r="BF4" s="93"/>
      <c r="BG4" s="93"/>
      <c r="BH4" s="93"/>
      <c r="BI4" s="93"/>
      <c r="BJ4" s="93"/>
      <c r="BK4" s="93"/>
      <c r="BL4" s="93"/>
      <c r="BM4" s="93"/>
      <c r="BN4" s="93"/>
      <c r="BO4" s="93"/>
      <c r="BP4" s="93" t="s">
        <v>61</v>
      </c>
      <c r="BQ4" s="93"/>
      <c r="BR4" s="93"/>
      <c r="BS4" s="93"/>
      <c r="BT4" s="93"/>
      <c r="BU4" s="93"/>
      <c r="BV4" s="93"/>
      <c r="BW4" s="93"/>
      <c r="BX4" s="93"/>
      <c r="BY4" s="93"/>
      <c r="BZ4" s="93"/>
      <c r="CA4" s="93" t="s">
        <v>62</v>
      </c>
      <c r="CB4" s="93"/>
      <c r="CC4" s="93"/>
      <c r="CD4" s="93"/>
      <c r="CE4" s="93"/>
      <c r="CF4" s="93"/>
      <c r="CG4" s="93"/>
      <c r="CH4" s="93"/>
      <c r="CI4" s="93"/>
      <c r="CJ4" s="93"/>
      <c r="CK4" s="93"/>
      <c r="CL4" s="93" t="s">
        <v>63</v>
      </c>
      <c r="CM4" s="93"/>
      <c r="CN4" s="93"/>
      <c r="CO4" s="93"/>
      <c r="CP4" s="93"/>
      <c r="CQ4" s="93"/>
      <c r="CR4" s="93"/>
      <c r="CS4" s="93"/>
      <c r="CT4" s="93"/>
      <c r="CU4" s="93"/>
      <c r="CV4" s="93"/>
      <c r="CW4" s="93" t="s">
        <v>64</v>
      </c>
      <c r="CX4" s="93"/>
      <c r="CY4" s="93"/>
      <c r="CZ4" s="93"/>
      <c r="DA4" s="93"/>
      <c r="DB4" s="93"/>
      <c r="DC4" s="93"/>
      <c r="DD4" s="93"/>
      <c r="DE4" s="93"/>
      <c r="DF4" s="93"/>
      <c r="DG4" s="93"/>
      <c r="DH4" s="93" t="s">
        <v>36</v>
      </c>
      <c r="DI4" s="93"/>
      <c r="DJ4" s="93"/>
      <c r="DK4" s="93"/>
      <c r="DL4" s="93"/>
      <c r="DM4" s="93"/>
      <c r="DN4" s="93"/>
      <c r="DO4" s="93"/>
      <c r="DP4" s="93"/>
      <c r="DQ4" s="93"/>
      <c r="DR4" s="93"/>
      <c r="DS4" s="93" t="s">
        <v>26</v>
      </c>
      <c r="DT4" s="93"/>
      <c r="DU4" s="93"/>
      <c r="DV4" s="93"/>
      <c r="DW4" s="93"/>
      <c r="DX4" s="93"/>
      <c r="DY4" s="93"/>
      <c r="DZ4" s="93"/>
      <c r="EA4" s="93"/>
      <c r="EB4" s="93"/>
      <c r="EC4" s="93"/>
      <c r="ED4" s="93" t="s">
        <v>66</v>
      </c>
      <c r="EE4" s="93"/>
      <c r="EF4" s="93"/>
      <c r="EG4" s="93"/>
      <c r="EH4" s="93"/>
      <c r="EI4" s="93"/>
      <c r="EJ4" s="93"/>
      <c r="EK4" s="93"/>
      <c r="EL4" s="93"/>
      <c r="EM4" s="93"/>
      <c r="EN4" s="93"/>
    </row>
    <row r="5" spans="1:144">
      <c r="A5" s="73" t="s">
        <v>67</v>
      </c>
      <c r="B5" s="77"/>
      <c r="C5" s="77"/>
      <c r="D5" s="77"/>
      <c r="E5" s="77"/>
      <c r="F5" s="77"/>
      <c r="G5" s="77"/>
      <c r="H5" s="85" t="s">
        <v>65</v>
      </c>
      <c r="I5" s="85" t="s">
        <v>68</v>
      </c>
      <c r="J5" s="85" t="s">
        <v>69</v>
      </c>
      <c r="K5" s="85" t="s">
        <v>70</v>
      </c>
      <c r="L5" s="85" t="s">
        <v>71</v>
      </c>
      <c r="M5" s="85" t="s">
        <v>15</v>
      </c>
      <c r="N5" s="85" t="s">
        <v>72</v>
      </c>
      <c r="O5" s="85" t="s">
        <v>73</v>
      </c>
      <c r="P5" s="85" t="s">
        <v>74</v>
      </c>
      <c r="Q5" s="85" t="s">
        <v>75</v>
      </c>
      <c r="R5" s="85" t="s">
        <v>76</v>
      </c>
      <c r="S5" s="85" t="s">
        <v>77</v>
      </c>
      <c r="T5" s="85" t="s">
        <v>78</v>
      </c>
      <c r="U5" s="85" t="s">
        <v>79</v>
      </c>
      <c r="V5" s="85" t="s">
        <v>80</v>
      </c>
      <c r="W5" s="85" t="s">
        <v>81</v>
      </c>
      <c r="X5" s="85" t="s">
        <v>82</v>
      </c>
      <c r="Y5" s="85" t="s">
        <v>83</v>
      </c>
      <c r="Z5" s="85" t="s">
        <v>84</v>
      </c>
      <c r="AA5" s="85" t="s">
        <v>85</v>
      </c>
      <c r="AB5" s="85" t="s">
        <v>86</v>
      </c>
      <c r="AC5" s="85" t="s">
        <v>87</v>
      </c>
      <c r="AD5" s="85" t="s">
        <v>88</v>
      </c>
      <c r="AE5" s="85" t="s">
        <v>89</v>
      </c>
      <c r="AF5" s="85" t="s">
        <v>90</v>
      </c>
      <c r="AG5" s="85" t="s">
        <v>91</v>
      </c>
      <c r="AH5" s="85" t="s">
        <v>3</v>
      </c>
      <c r="AI5" s="85" t="s">
        <v>82</v>
      </c>
      <c r="AJ5" s="85" t="s">
        <v>83</v>
      </c>
      <c r="AK5" s="85" t="s">
        <v>84</v>
      </c>
      <c r="AL5" s="85" t="s">
        <v>85</v>
      </c>
      <c r="AM5" s="85" t="s">
        <v>86</v>
      </c>
      <c r="AN5" s="85" t="s">
        <v>87</v>
      </c>
      <c r="AO5" s="85" t="s">
        <v>88</v>
      </c>
      <c r="AP5" s="85" t="s">
        <v>89</v>
      </c>
      <c r="AQ5" s="85" t="s">
        <v>90</v>
      </c>
      <c r="AR5" s="85" t="s">
        <v>91</v>
      </c>
      <c r="AS5" s="85" t="s">
        <v>92</v>
      </c>
      <c r="AT5" s="85" t="s">
        <v>82</v>
      </c>
      <c r="AU5" s="85" t="s">
        <v>83</v>
      </c>
      <c r="AV5" s="85" t="s">
        <v>84</v>
      </c>
      <c r="AW5" s="85" t="s">
        <v>85</v>
      </c>
      <c r="AX5" s="85" t="s">
        <v>86</v>
      </c>
      <c r="AY5" s="85" t="s">
        <v>87</v>
      </c>
      <c r="AZ5" s="85" t="s">
        <v>88</v>
      </c>
      <c r="BA5" s="85" t="s">
        <v>89</v>
      </c>
      <c r="BB5" s="85" t="s">
        <v>90</v>
      </c>
      <c r="BC5" s="85" t="s">
        <v>91</v>
      </c>
      <c r="BD5" s="85" t="s">
        <v>92</v>
      </c>
      <c r="BE5" s="85" t="s">
        <v>82</v>
      </c>
      <c r="BF5" s="85" t="s">
        <v>83</v>
      </c>
      <c r="BG5" s="85" t="s">
        <v>84</v>
      </c>
      <c r="BH5" s="85" t="s">
        <v>85</v>
      </c>
      <c r="BI5" s="85" t="s">
        <v>86</v>
      </c>
      <c r="BJ5" s="85" t="s">
        <v>87</v>
      </c>
      <c r="BK5" s="85" t="s">
        <v>88</v>
      </c>
      <c r="BL5" s="85" t="s">
        <v>89</v>
      </c>
      <c r="BM5" s="85" t="s">
        <v>90</v>
      </c>
      <c r="BN5" s="85" t="s">
        <v>91</v>
      </c>
      <c r="BO5" s="85" t="s">
        <v>92</v>
      </c>
      <c r="BP5" s="85" t="s">
        <v>82</v>
      </c>
      <c r="BQ5" s="85" t="s">
        <v>83</v>
      </c>
      <c r="BR5" s="85" t="s">
        <v>84</v>
      </c>
      <c r="BS5" s="85" t="s">
        <v>85</v>
      </c>
      <c r="BT5" s="85" t="s">
        <v>86</v>
      </c>
      <c r="BU5" s="85" t="s">
        <v>87</v>
      </c>
      <c r="BV5" s="85" t="s">
        <v>88</v>
      </c>
      <c r="BW5" s="85" t="s">
        <v>89</v>
      </c>
      <c r="BX5" s="85" t="s">
        <v>90</v>
      </c>
      <c r="BY5" s="85" t="s">
        <v>91</v>
      </c>
      <c r="BZ5" s="85" t="s">
        <v>92</v>
      </c>
      <c r="CA5" s="85" t="s">
        <v>82</v>
      </c>
      <c r="CB5" s="85" t="s">
        <v>83</v>
      </c>
      <c r="CC5" s="85" t="s">
        <v>84</v>
      </c>
      <c r="CD5" s="85" t="s">
        <v>85</v>
      </c>
      <c r="CE5" s="85" t="s">
        <v>86</v>
      </c>
      <c r="CF5" s="85" t="s">
        <v>87</v>
      </c>
      <c r="CG5" s="85" t="s">
        <v>88</v>
      </c>
      <c r="CH5" s="85" t="s">
        <v>89</v>
      </c>
      <c r="CI5" s="85" t="s">
        <v>90</v>
      </c>
      <c r="CJ5" s="85" t="s">
        <v>91</v>
      </c>
      <c r="CK5" s="85" t="s">
        <v>92</v>
      </c>
      <c r="CL5" s="85" t="s">
        <v>82</v>
      </c>
      <c r="CM5" s="85" t="s">
        <v>83</v>
      </c>
      <c r="CN5" s="85" t="s">
        <v>84</v>
      </c>
      <c r="CO5" s="85" t="s">
        <v>85</v>
      </c>
      <c r="CP5" s="85" t="s">
        <v>86</v>
      </c>
      <c r="CQ5" s="85" t="s">
        <v>87</v>
      </c>
      <c r="CR5" s="85" t="s">
        <v>88</v>
      </c>
      <c r="CS5" s="85" t="s">
        <v>89</v>
      </c>
      <c r="CT5" s="85" t="s">
        <v>90</v>
      </c>
      <c r="CU5" s="85" t="s">
        <v>91</v>
      </c>
      <c r="CV5" s="85" t="s">
        <v>92</v>
      </c>
      <c r="CW5" s="85" t="s">
        <v>82</v>
      </c>
      <c r="CX5" s="85" t="s">
        <v>83</v>
      </c>
      <c r="CY5" s="85" t="s">
        <v>84</v>
      </c>
      <c r="CZ5" s="85" t="s">
        <v>85</v>
      </c>
      <c r="DA5" s="85" t="s">
        <v>86</v>
      </c>
      <c r="DB5" s="85" t="s">
        <v>87</v>
      </c>
      <c r="DC5" s="85" t="s">
        <v>88</v>
      </c>
      <c r="DD5" s="85" t="s">
        <v>89</v>
      </c>
      <c r="DE5" s="85" t="s">
        <v>90</v>
      </c>
      <c r="DF5" s="85" t="s">
        <v>91</v>
      </c>
      <c r="DG5" s="85" t="s">
        <v>92</v>
      </c>
      <c r="DH5" s="85" t="s">
        <v>82</v>
      </c>
      <c r="DI5" s="85" t="s">
        <v>83</v>
      </c>
      <c r="DJ5" s="85" t="s">
        <v>84</v>
      </c>
      <c r="DK5" s="85" t="s">
        <v>85</v>
      </c>
      <c r="DL5" s="85" t="s">
        <v>86</v>
      </c>
      <c r="DM5" s="85" t="s">
        <v>87</v>
      </c>
      <c r="DN5" s="85" t="s">
        <v>88</v>
      </c>
      <c r="DO5" s="85" t="s">
        <v>89</v>
      </c>
      <c r="DP5" s="85" t="s">
        <v>90</v>
      </c>
      <c r="DQ5" s="85" t="s">
        <v>91</v>
      </c>
      <c r="DR5" s="85" t="s">
        <v>92</v>
      </c>
      <c r="DS5" s="85" t="s">
        <v>82</v>
      </c>
      <c r="DT5" s="85" t="s">
        <v>83</v>
      </c>
      <c r="DU5" s="85" t="s">
        <v>84</v>
      </c>
      <c r="DV5" s="85" t="s">
        <v>85</v>
      </c>
      <c r="DW5" s="85" t="s">
        <v>86</v>
      </c>
      <c r="DX5" s="85" t="s">
        <v>87</v>
      </c>
      <c r="DY5" s="85" t="s">
        <v>88</v>
      </c>
      <c r="DZ5" s="85" t="s">
        <v>89</v>
      </c>
      <c r="EA5" s="85" t="s">
        <v>90</v>
      </c>
      <c r="EB5" s="85" t="s">
        <v>91</v>
      </c>
      <c r="EC5" s="85" t="s">
        <v>92</v>
      </c>
      <c r="ED5" s="85" t="s">
        <v>82</v>
      </c>
      <c r="EE5" s="85" t="s">
        <v>83</v>
      </c>
      <c r="EF5" s="85" t="s">
        <v>84</v>
      </c>
      <c r="EG5" s="85" t="s">
        <v>85</v>
      </c>
      <c r="EH5" s="85" t="s">
        <v>86</v>
      </c>
      <c r="EI5" s="85" t="s">
        <v>87</v>
      </c>
      <c r="EJ5" s="85" t="s">
        <v>88</v>
      </c>
      <c r="EK5" s="85" t="s">
        <v>89</v>
      </c>
      <c r="EL5" s="85" t="s">
        <v>90</v>
      </c>
      <c r="EM5" s="85" t="s">
        <v>91</v>
      </c>
      <c r="EN5" s="85" t="s">
        <v>92</v>
      </c>
    </row>
    <row r="6" spans="1:144" s="72" customFormat="1">
      <c r="A6" s="73" t="s">
        <v>93</v>
      </c>
      <c r="B6" s="78">
        <f t="shared" ref="B6:W6" si="1">B7</f>
        <v>2019</v>
      </c>
      <c r="C6" s="78">
        <f t="shared" si="1"/>
        <v>122238</v>
      </c>
      <c r="D6" s="78">
        <f t="shared" si="1"/>
        <v>46</v>
      </c>
      <c r="E6" s="78">
        <f t="shared" si="1"/>
        <v>1</v>
      </c>
      <c r="F6" s="78">
        <f t="shared" si="1"/>
        <v>0</v>
      </c>
      <c r="G6" s="78">
        <f t="shared" si="1"/>
        <v>1</v>
      </c>
      <c r="H6" s="78" t="str">
        <f t="shared" si="1"/>
        <v>千葉県　鴨川市</v>
      </c>
      <c r="I6" s="78" t="str">
        <f t="shared" si="1"/>
        <v>法適用</v>
      </c>
      <c r="J6" s="78" t="str">
        <f t="shared" si="1"/>
        <v>水道事業</v>
      </c>
      <c r="K6" s="78" t="str">
        <f t="shared" si="1"/>
        <v>末端給水事業</v>
      </c>
      <c r="L6" s="78" t="str">
        <f t="shared" si="1"/>
        <v>A5</v>
      </c>
      <c r="M6" s="78" t="str">
        <f t="shared" si="1"/>
        <v>非設置</v>
      </c>
      <c r="N6" s="88" t="str">
        <f t="shared" si="1"/>
        <v>-</v>
      </c>
      <c r="O6" s="88">
        <f t="shared" si="1"/>
        <v>76.12</v>
      </c>
      <c r="P6" s="88">
        <f t="shared" si="1"/>
        <v>99.58</v>
      </c>
      <c r="Q6" s="88">
        <f t="shared" si="1"/>
        <v>4565</v>
      </c>
      <c r="R6" s="88">
        <f t="shared" si="1"/>
        <v>32673</v>
      </c>
      <c r="S6" s="88">
        <f t="shared" si="1"/>
        <v>191.14</v>
      </c>
      <c r="T6" s="88">
        <f t="shared" si="1"/>
        <v>170.94</v>
      </c>
      <c r="U6" s="88">
        <f t="shared" si="1"/>
        <v>32321</v>
      </c>
      <c r="V6" s="88">
        <f t="shared" si="1"/>
        <v>167.31</v>
      </c>
      <c r="W6" s="88">
        <f t="shared" si="1"/>
        <v>193.18</v>
      </c>
      <c r="X6" s="94">
        <f t="shared" ref="X6:AG6" si="2">IF(X7="",NA(),X7)</f>
        <v>104.45</v>
      </c>
      <c r="Y6" s="94">
        <f t="shared" si="2"/>
        <v>129.9</v>
      </c>
      <c r="Z6" s="94">
        <f t="shared" si="2"/>
        <v>130.54</v>
      </c>
      <c r="AA6" s="94">
        <f t="shared" si="2"/>
        <v>117.67</v>
      </c>
      <c r="AB6" s="94">
        <f t="shared" si="2"/>
        <v>115.2</v>
      </c>
      <c r="AC6" s="94">
        <f t="shared" si="2"/>
        <v>109.64</v>
      </c>
      <c r="AD6" s="94">
        <f t="shared" si="2"/>
        <v>110.95</v>
      </c>
      <c r="AE6" s="94">
        <f t="shared" si="2"/>
        <v>110.68</v>
      </c>
      <c r="AF6" s="94">
        <f t="shared" si="2"/>
        <v>110.66</v>
      </c>
      <c r="AG6" s="94">
        <f t="shared" si="2"/>
        <v>109.01</v>
      </c>
      <c r="AH6" s="88" t="str">
        <f>IF(AH7="","",IF(AH7="-","【-】","【"&amp;SUBSTITUTE(TEXT(AH7,"#,##0.00"),"-","△")&amp;"】"))</f>
        <v>【112.01】</v>
      </c>
      <c r="AI6" s="88">
        <f t="shared" ref="AI6:AR6" si="3">IF(AI7="",NA(),AI7)</f>
        <v>0</v>
      </c>
      <c r="AJ6" s="88">
        <f t="shared" si="3"/>
        <v>0</v>
      </c>
      <c r="AK6" s="88">
        <f t="shared" si="3"/>
        <v>0</v>
      </c>
      <c r="AL6" s="88">
        <f t="shared" si="3"/>
        <v>0</v>
      </c>
      <c r="AM6" s="88">
        <f t="shared" si="3"/>
        <v>0</v>
      </c>
      <c r="AN6" s="94">
        <f t="shared" si="3"/>
        <v>3.62</v>
      </c>
      <c r="AO6" s="94">
        <f t="shared" si="3"/>
        <v>3.91</v>
      </c>
      <c r="AP6" s="94">
        <f t="shared" si="3"/>
        <v>3.56</v>
      </c>
      <c r="AQ6" s="94">
        <f t="shared" si="3"/>
        <v>2.74</v>
      </c>
      <c r="AR6" s="94">
        <f t="shared" si="3"/>
        <v>3.7</v>
      </c>
      <c r="AS6" s="88" t="str">
        <f>IF(AS7="","",IF(AS7="-","【-】","【"&amp;SUBSTITUTE(TEXT(AS7,"#,##0.00"),"-","△")&amp;"】"))</f>
        <v>【1.08】</v>
      </c>
      <c r="AT6" s="94">
        <f t="shared" ref="AT6:BC6" si="4">IF(AT7="",NA(),AT7)</f>
        <v>168.9</v>
      </c>
      <c r="AU6" s="94">
        <f t="shared" si="4"/>
        <v>231.65</v>
      </c>
      <c r="AV6" s="94">
        <f t="shared" si="4"/>
        <v>277.82</v>
      </c>
      <c r="AW6" s="94">
        <f t="shared" si="4"/>
        <v>262.56</v>
      </c>
      <c r="AX6" s="94">
        <f t="shared" si="4"/>
        <v>284.66000000000003</v>
      </c>
      <c r="AY6" s="94">
        <f t="shared" si="4"/>
        <v>371.31</v>
      </c>
      <c r="AZ6" s="94">
        <f t="shared" si="4"/>
        <v>377.63</v>
      </c>
      <c r="BA6" s="94">
        <f t="shared" si="4"/>
        <v>357.34</v>
      </c>
      <c r="BB6" s="94">
        <f t="shared" si="4"/>
        <v>366.03</v>
      </c>
      <c r="BC6" s="94">
        <f t="shared" si="4"/>
        <v>365.18</v>
      </c>
      <c r="BD6" s="88" t="str">
        <f>IF(BD7="","",IF(BD7="-","【-】","【"&amp;SUBSTITUTE(TEXT(BD7,"#,##0.00"),"-","△")&amp;"】"))</f>
        <v>【264.97】</v>
      </c>
      <c r="BE6" s="94">
        <f t="shared" ref="BE6:BN6" si="5">IF(BE7="",NA(),BE7)</f>
        <v>323.27</v>
      </c>
      <c r="BF6" s="94">
        <f t="shared" si="5"/>
        <v>302.19</v>
      </c>
      <c r="BG6" s="94">
        <f t="shared" si="5"/>
        <v>276.2</v>
      </c>
      <c r="BH6" s="94">
        <f t="shared" si="5"/>
        <v>255.26</v>
      </c>
      <c r="BI6" s="94">
        <f t="shared" si="5"/>
        <v>242.83</v>
      </c>
      <c r="BJ6" s="94">
        <f t="shared" si="5"/>
        <v>373.09</v>
      </c>
      <c r="BK6" s="94">
        <f t="shared" si="5"/>
        <v>364.71</v>
      </c>
      <c r="BL6" s="94">
        <f t="shared" si="5"/>
        <v>373.69</v>
      </c>
      <c r="BM6" s="94">
        <f t="shared" si="5"/>
        <v>370.12</v>
      </c>
      <c r="BN6" s="94">
        <f t="shared" si="5"/>
        <v>371.65</v>
      </c>
      <c r="BO6" s="88" t="str">
        <f>IF(BO7="","",IF(BO7="-","【-】","【"&amp;SUBSTITUTE(TEXT(BO7,"#,##0.00"),"-","△")&amp;"】"))</f>
        <v>【266.61】</v>
      </c>
      <c r="BP6" s="94">
        <f t="shared" ref="BP6:BY6" si="6">IF(BP7="",NA(),BP7)</f>
        <v>102.53</v>
      </c>
      <c r="BQ6" s="94">
        <f t="shared" si="6"/>
        <v>100.14</v>
      </c>
      <c r="BR6" s="94">
        <f t="shared" si="6"/>
        <v>99.89</v>
      </c>
      <c r="BS6" s="94">
        <f t="shared" si="6"/>
        <v>102.16</v>
      </c>
      <c r="BT6" s="94">
        <f t="shared" si="6"/>
        <v>101.21</v>
      </c>
      <c r="BU6" s="94">
        <f t="shared" si="6"/>
        <v>99.99</v>
      </c>
      <c r="BV6" s="94">
        <f t="shared" si="6"/>
        <v>100.65</v>
      </c>
      <c r="BW6" s="94">
        <f t="shared" si="6"/>
        <v>99.87</v>
      </c>
      <c r="BX6" s="94">
        <f t="shared" si="6"/>
        <v>100.42</v>
      </c>
      <c r="BY6" s="94">
        <f t="shared" si="6"/>
        <v>98.77</v>
      </c>
      <c r="BZ6" s="88" t="str">
        <f>IF(BZ7="","",IF(BZ7="-","【-】","【"&amp;SUBSTITUTE(TEXT(BZ7,"#,##0.00"),"-","△")&amp;"】"))</f>
        <v>【103.24】</v>
      </c>
      <c r="CA6" s="94">
        <f t="shared" ref="CA6:CJ6" si="7">IF(CA7="",NA(),CA7)</f>
        <v>261.93</v>
      </c>
      <c r="CB6" s="94">
        <f t="shared" si="7"/>
        <v>268.94</v>
      </c>
      <c r="CC6" s="94">
        <f t="shared" si="7"/>
        <v>269.88</v>
      </c>
      <c r="CD6" s="94">
        <f t="shared" si="7"/>
        <v>264.29000000000002</v>
      </c>
      <c r="CE6" s="94">
        <f t="shared" si="7"/>
        <v>266.8</v>
      </c>
      <c r="CF6" s="94">
        <f t="shared" si="7"/>
        <v>171.15</v>
      </c>
      <c r="CG6" s="94">
        <f t="shared" si="7"/>
        <v>170.19</v>
      </c>
      <c r="CH6" s="94">
        <f t="shared" si="7"/>
        <v>171.81</v>
      </c>
      <c r="CI6" s="94">
        <f t="shared" si="7"/>
        <v>171.67</v>
      </c>
      <c r="CJ6" s="94">
        <f t="shared" si="7"/>
        <v>173.67</v>
      </c>
      <c r="CK6" s="88" t="str">
        <f>IF(CK7="","",IF(CK7="-","【-】","【"&amp;SUBSTITUTE(TEXT(CK7,"#,##0.00"),"-","△")&amp;"】"))</f>
        <v>【168.38】</v>
      </c>
      <c r="CL6" s="94">
        <f t="shared" ref="CL6:CU6" si="8">IF(CL7="",NA(),CL7)</f>
        <v>53.69</v>
      </c>
      <c r="CM6" s="94">
        <f t="shared" si="8"/>
        <v>54.13</v>
      </c>
      <c r="CN6" s="94">
        <f t="shared" si="8"/>
        <v>56.1</v>
      </c>
      <c r="CO6" s="94">
        <f t="shared" si="8"/>
        <v>56.11</v>
      </c>
      <c r="CP6" s="94">
        <f t="shared" si="8"/>
        <v>56.59</v>
      </c>
      <c r="CQ6" s="94">
        <f t="shared" si="8"/>
        <v>58.53</v>
      </c>
      <c r="CR6" s="94">
        <f t="shared" si="8"/>
        <v>59.01</v>
      </c>
      <c r="CS6" s="94">
        <f t="shared" si="8"/>
        <v>60.03</v>
      </c>
      <c r="CT6" s="94">
        <f t="shared" si="8"/>
        <v>59.74</v>
      </c>
      <c r="CU6" s="94">
        <f t="shared" si="8"/>
        <v>59.67</v>
      </c>
      <c r="CV6" s="88" t="str">
        <f>IF(CV7="","",IF(CV7="-","【-】","【"&amp;SUBSTITUTE(TEXT(CV7,"#,##0.00"),"-","△")&amp;"】"))</f>
        <v>【60.00】</v>
      </c>
      <c r="CW6" s="94">
        <f t="shared" ref="CW6:DF6" si="9">IF(CW7="",NA(),CW7)</f>
        <v>79.510000000000005</v>
      </c>
      <c r="CX6" s="94">
        <f t="shared" si="9"/>
        <v>77.64</v>
      </c>
      <c r="CY6" s="94">
        <f t="shared" si="9"/>
        <v>74.900000000000006</v>
      </c>
      <c r="CZ6" s="94">
        <f t="shared" si="9"/>
        <v>74.33</v>
      </c>
      <c r="DA6" s="94">
        <f t="shared" si="9"/>
        <v>72.17</v>
      </c>
      <c r="DB6" s="94">
        <f t="shared" si="9"/>
        <v>85.26</v>
      </c>
      <c r="DC6" s="94">
        <f t="shared" si="9"/>
        <v>85.37</v>
      </c>
      <c r="DD6" s="94">
        <f t="shared" si="9"/>
        <v>84.81</v>
      </c>
      <c r="DE6" s="94">
        <f t="shared" si="9"/>
        <v>84.8</v>
      </c>
      <c r="DF6" s="94">
        <f t="shared" si="9"/>
        <v>84.6</v>
      </c>
      <c r="DG6" s="88" t="str">
        <f>IF(DG7="","",IF(DG7="-","【-】","【"&amp;SUBSTITUTE(TEXT(DG7,"#,##0.00"),"-","△")&amp;"】"))</f>
        <v>【89.80】</v>
      </c>
      <c r="DH6" s="94">
        <f t="shared" ref="DH6:DQ6" si="10">IF(DH7="",NA(),DH7)</f>
        <v>50.49</v>
      </c>
      <c r="DI6" s="94">
        <f t="shared" si="10"/>
        <v>52.13</v>
      </c>
      <c r="DJ6" s="94">
        <f t="shared" si="10"/>
        <v>53.49</v>
      </c>
      <c r="DK6" s="94">
        <f t="shared" si="10"/>
        <v>54.26</v>
      </c>
      <c r="DL6" s="94">
        <f t="shared" si="10"/>
        <v>55.25</v>
      </c>
      <c r="DM6" s="94">
        <f t="shared" si="10"/>
        <v>45.75</v>
      </c>
      <c r="DN6" s="94">
        <f t="shared" si="10"/>
        <v>46.9</v>
      </c>
      <c r="DO6" s="94">
        <f t="shared" si="10"/>
        <v>47.28</v>
      </c>
      <c r="DP6" s="94">
        <f t="shared" si="10"/>
        <v>47.66</v>
      </c>
      <c r="DQ6" s="94">
        <f t="shared" si="10"/>
        <v>48.17</v>
      </c>
      <c r="DR6" s="88" t="str">
        <f>IF(DR7="","",IF(DR7="-","【-】","【"&amp;SUBSTITUTE(TEXT(DR7,"#,##0.00"),"-","△")&amp;"】"))</f>
        <v>【49.59】</v>
      </c>
      <c r="DS6" s="94">
        <f t="shared" ref="DS6:EB6" si="11">IF(DS7="",NA(),DS7)</f>
        <v>20.37</v>
      </c>
      <c r="DT6" s="94">
        <f t="shared" si="11"/>
        <v>20.37</v>
      </c>
      <c r="DU6" s="94">
        <f t="shared" si="11"/>
        <v>29.73</v>
      </c>
      <c r="DV6" s="94">
        <f t="shared" si="11"/>
        <v>30.02</v>
      </c>
      <c r="DW6" s="94">
        <f t="shared" si="11"/>
        <v>32.4</v>
      </c>
      <c r="DX6" s="94">
        <f t="shared" si="11"/>
        <v>10.54</v>
      </c>
      <c r="DY6" s="94">
        <f t="shared" si="11"/>
        <v>12.03</v>
      </c>
      <c r="DZ6" s="94">
        <f t="shared" si="11"/>
        <v>12.19</v>
      </c>
      <c r="EA6" s="94">
        <f t="shared" si="11"/>
        <v>15.1</v>
      </c>
      <c r="EB6" s="94">
        <f t="shared" si="11"/>
        <v>17.12</v>
      </c>
      <c r="EC6" s="88" t="str">
        <f>IF(EC7="","",IF(EC7="-","【-】","【"&amp;SUBSTITUTE(TEXT(EC7,"#,##0.00"),"-","△")&amp;"】"))</f>
        <v>【19.44】</v>
      </c>
      <c r="ED6" s="94">
        <f t="shared" ref="ED6:EM6" si="12">IF(ED7="",NA(),ED7)</f>
        <v>0.21</v>
      </c>
      <c r="EE6" s="88">
        <f t="shared" si="12"/>
        <v>0</v>
      </c>
      <c r="EF6" s="88">
        <f t="shared" si="12"/>
        <v>0</v>
      </c>
      <c r="EG6" s="94">
        <f t="shared" si="12"/>
        <v>0.3</v>
      </c>
      <c r="EH6" s="94">
        <f t="shared" si="12"/>
        <v>0.16</v>
      </c>
      <c r="EI6" s="94">
        <f t="shared" si="12"/>
        <v>0.56000000000000005</v>
      </c>
      <c r="EJ6" s="94">
        <f t="shared" si="12"/>
        <v>0.61</v>
      </c>
      <c r="EK6" s="94">
        <f t="shared" si="12"/>
        <v>0.51</v>
      </c>
      <c r="EL6" s="94">
        <f t="shared" si="12"/>
        <v>0.57999999999999996</v>
      </c>
      <c r="EM6" s="94">
        <f t="shared" si="12"/>
        <v>0.54</v>
      </c>
      <c r="EN6" s="88" t="str">
        <f>IF(EN7="","",IF(EN7="-","【-】","【"&amp;SUBSTITUTE(TEXT(EN7,"#,##0.00"),"-","△")&amp;"】"))</f>
        <v>【0.68】</v>
      </c>
    </row>
    <row r="7" spans="1:144" s="72" customFormat="1">
      <c r="A7" s="73"/>
      <c r="B7" s="79">
        <v>2019</v>
      </c>
      <c r="C7" s="79">
        <v>122238</v>
      </c>
      <c r="D7" s="79">
        <v>46</v>
      </c>
      <c r="E7" s="79">
        <v>1</v>
      </c>
      <c r="F7" s="79">
        <v>0</v>
      </c>
      <c r="G7" s="79">
        <v>1</v>
      </c>
      <c r="H7" s="79" t="s">
        <v>94</v>
      </c>
      <c r="I7" s="79" t="s">
        <v>95</v>
      </c>
      <c r="J7" s="79" t="s">
        <v>96</v>
      </c>
      <c r="K7" s="79" t="s">
        <v>97</v>
      </c>
      <c r="L7" s="79" t="s">
        <v>98</v>
      </c>
      <c r="M7" s="79" t="s">
        <v>99</v>
      </c>
      <c r="N7" s="89" t="s">
        <v>101</v>
      </c>
      <c r="O7" s="89">
        <v>76.12</v>
      </c>
      <c r="P7" s="89">
        <v>99.58</v>
      </c>
      <c r="Q7" s="89">
        <v>4565</v>
      </c>
      <c r="R7" s="89">
        <v>32673</v>
      </c>
      <c r="S7" s="89">
        <v>191.14</v>
      </c>
      <c r="T7" s="89">
        <v>170.94</v>
      </c>
      <c r="U7" s="89">
        <v>32321</v>
      </c>
      <c r="V7" s="89">
        <v>167.31</v>
      </c>
      <c r="W7" s="89">
        <v>193.18</v>
      </c>
      <c r="X7" s="89">
        <v>104.45</v>
      </c>
      <c r="Y7" s="89">
        <v>129.9</v>
      </c>
      <c r="Z7" s="89">
        <v>130.54</v>
      </c>
      <c r="AA7" s="89">
        <v>117.67</v>
      </c>
      <c r="AB7" s="89">
        <v>115.2</v>
      </c>
      <c r="AC7" s="89">
        <v>109.64</v>
      </c>
      <c r="AD7" s="89">
        <v>110.95</v>
      </c>
      <c r="AE7" s="89">
        <v>110.68</v>
      </c>
      <c r="AF7" s="89">
        <v>110.66</v>
      </c>
      <c r="AG7" s="89">
        <v>109.01</v>
      </c>
      <c r="AH7" s="89">
        <v>112.01</v>
      </c>
      <c r="AI7" s="89">
        <v>0</v>
      </c>
      <c r="AJ7" s="89">
        <v>0</v>
      </c>
      <c r="AK7" s="89">
        <v>0</v>
      </c>
      <c r="AL7" s="89">
        <v>0</v>
      </c>
      <c r="AM7" s="89">
        <v>0</v>
      </c>
      <c r="AN7" s="89">
        <v>3.62</v>
      </c>
      <c r="AO7" s="89">
        <v>3.91</v>
      </c>
      <c r="AP7" s="89">
        <v>3.56</v>
      </c>
      <c r="AQ7" s="89">
        <v>2.74</v>
      </c>
      <c r="AR7" s="89">
        <v>3.7</v>
      </c>
      <c r="AS7" s="89">
        <v>1.08</v>
      </c>
      <c r="AT7" s="89">
        <v>168.9</v>
      </c>
      <c r="AU7" s="89">
        <v>231.65</v>
      </c>
      <c r="AV7" s="89">
        <v>277.82</v>
      </c>
      <c r="AW7" s="89">
        <v>262.56</v>
      </c>
      <c r="AX7" s="89">
        <v>284.66000000000003</v>
      </c>
      <c r="AY7" s="89">
        <v>371.31</v>
      </c>
      <c r="AZ7" s="89">
        <v>377.63</v>
      </c>
      <c r="BA7" s="89">
        <v>357.34</v>
      </c>
      <c r="BB7" s="89">
        <v>366.03</v>
      </c>
      <c r="BC7" s="89">
        <v>365.18</v>
      </c>
      <c r="BD7" s="89">
        <v>264.97000000000003</v>
      </c>
      <c r="BE7" s="89">
        <v>323.27</v>
      </c>
      <c r="BF7" s="89">
        <v>302.19</v>
      </c>
      <c r="BG7" s="89">
        <v>276.2</v>
      </c>
      <c r="BH7" s="89">
        <v>255.26</v>
      </c>
      <c r="BI7" s="89">
        <v>242.83</v>
      </c>
      <c r="BJ7" s="89">
        <v>373.09</v>
      </c>
      <c r="BK7" s="89">
        <v>364.71</v>
      </c>
      <c r="BL7" s="89">
        <v>373.69</v>
      </c>
      <c r="BM7" s="89">
        <v>370.12</v>
      </c>
      <c r="BN7" s="89">
        <v>371.65</v>
      </c>
      <c r="BO7" s="89">
        <v>266.61</v>
      </c>
      <c r="BP7" s="89">
        <v>102.53</v>
      </c>
      <c r="BQ7" s="89">
        <v>100.14</v>
      </c>
      <c r="BR7" s="89">
        <v>99.89</v>
      </c>
      <c r="BS7" s="89">
        <v>102.16</v>
      </c>
      <c r="BT7" s="89">
        <v>101.21</v>
      </c>
      <c r="BU7" s="89">
        <v>99.99</v>
      </c>
      <c r="BV7" s="89">
        <v>100.65</v>
      </c>
      <c r="BW7" s="89">
        <v>99.87</v>
      </c>
      <c r="BX7" s="89">
        <v>100.42</v>
      </c>
      <c r="BY7" s="89">
        <v>98.77</v>
      </c>
      <c r="BZ7" s="89">
        <v>103.24</v>
      </c>
      <c r="CA7" s="89">
        <v>261.93</v>
      </c>
      <c r="CB7" s="89">
        <v>268.94</v>
      </c>
      <c r="CC7" s="89">
        <v>269.88</v>
      </c>
      <c r="CD7" s="89">
        <v>264.29000000000002</v>
      </c>
      <c r="CE7" s="89">
        <v>266.8</v>
      </c>
      <c r="CF7" s="89">
        <v>171.15</v>
      </c>
      <c r="CG7" s="89">
        <v>170.19</v>
      </c>
      <c r="CH7" s="89">
        <v>171.81</v>
      </c>
      <c r="CI7" s="89">
        <v>171.67</v>
      </c>
      <c r="CJ7" s="89">
        <v>173.67</v>
      </c>
      <c r="CK7" s="89">
        <v>168.38</v>
      </c>
      <c r="CL7" s="89">
        <v>53.69</v>
      </c>
      <c r="CM7" s="89">
        <v>54.13</v>
      </c>
      <c r="CN7" s="89">
        <v>56.1</v>
      </c>
      <c r="CO7" s="89">
        <v>56.11</v>
      </c>
      <c r="CP7" s="89">
        <v>56.59</v>
      </c>
      <c r="CQ7" s="89">
        <v>58.53</v>
      </c>
      <c r="CR7" s="89">
        <v>59.01</v>
      </c>
      <c r="CS7" s="89">
        <v>60.03</v>
      </c>
      <c r="CT7" s="89">
        <v>59.74</v>
      </c>
      <c r="CU7" s="89">
        <v>59.67</v>
      </c>
      <c r="CV7" s="89">
        <v>60</v>
      </c>
      <c r="CW7" s="89">
        <v>79.510000000000005</v>
      </c>
      <c r="CX7" s="89">
        <v>77.64</v>
      </c>
      <c r="CY7" s="89">
        <v>74.900000000000006</v>
      </c>
      <c r="CZ7" s="89">
        <v>74.33</v>
      </c>
      <c r="DA7" s="89">
        <v>72.17</v>
      </c>
      <c r="DB7" s="89">
        <v>85.26</v>
      </c>
      <c r="DC7" s="89">
        <v>85.37</v>
      </c>
      <c r="DD7" s="89">
        <v>84.81</v>
      </c>
      <c r="DE7" s="89">
        <v>84.8</v>
      </c>
      <c r="DF7" s="89">
        <v>84.6</v>
      </c>
      <c r="DG7" s="89">
        <v>89.8</v>
      </c>
      <c r="DH7" s="89">
        <v>50.49</v>
      </c>
      <c r="DI7" s="89">
        <v>52.13</v>
      </c>
      <c r="DJ7" s="89">
        <v>53.49</v>
      </c>
      <c r="DK7" s="89">
        <v>54.26</v>
      </c>
      <c r="DL7" s="89">
        <v>55.25</v>
      </c>
      <c r="DM7" s="89">
        <v>45.75</v>
      </c>
      <c r="DN7" s="89">
        <v>46.9</v>
      </c>
      <c r="DO7" s="89">
        <v>47.28</v>
      </c>
      <c r="DP7" s="89">
        <v>47.66</v>
      </c>
      <c r="DQ7" s="89">
        <v>48.17</v>
      </c>
      <c r="DR7" s="89">
        <v>49.59</v>
      </c>
      <c r="DS7" s="89">
        <v>20.37</v>
      </c>
      <c r="DT7" s="89">
        <v>20.37</v>
      </c>
      <c r="DU7" s="89">
        <v>29.73</v>
      </c>
      <c r="DV7" s="89">
        <v>30.02</v>
      </c>
      <c r="DW7" s="89">
        <v>32.4</v>
      </c>
      <c r="DX7" s="89">
        <v>10.54</v>
      </c>
      <c r="DY7" s="89">
        <v>12.03</v>
      </c>
      <c r="DZ7" s="89">
        <v>12.19</v>
      </c>
      <c r="EA7" s="89">
        <v>15.1</v>
      </c>
      <c r="EB7" s="89">
        <v>17.12</v>
      </c>
      <c r="EC7" s="89">
        <v>19.440000000000001</v>
      </c>
      <c r="ED7" s="89">
        <v>0.21</v>
      </c>
      <c r="EE7" s="89">
        <v>0</v>
      </c>
      <c r="EF7" s="89">
        <v>0</v>
      </c>
      <c r="EG7" s="89">
        <v>0.3</v>
      </c>
      <c r="EH7" s="89">
        <v>0.16</v>
      </c>
      <c r="EI7" s="89">
        <v>0.56000000000000005</v>
      </c>
      <c r="EJ7" s="89">
        <v>0.61</v>
      </c>
      <c r="EK7" s="89">
        <v>0.51</v>
      </c>
      <c r="EL7" s="89">
        <v>0.57999999999999996</v>
      </c>
      <c r="EM7" s="89">
        <v>0.54</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102</v>
      </c>
      <c r="C9" s="74" t="s">
        <v>103</v>
      </c>
      <c r="D9" s="74" t="s">
        <v>104</v>
      </c>
      <c r="E9" s="74" t="s">
        <v>105</v>
      </c>
      <c r="F9" s="74" t="s">
        <v>106</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57</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100</v>
      </c>
    </row>
    <row r="12" spans="1:144">
      <c r="B12">
        <v>1</v>
      </c>
      <c r="C12">
        <v>1</v>
      </c>
      <c r="D12">
        <v>1</v>
      </c>
      <c r="E12">
        <v>1</v>
      </c>
      <c r="F12">
        <v>1</v>
      </c>
      <c r="G12" t="s">
        <v>107</v>
      </c>
    </row>
    <row r="13" spans="1:144">
      <c r="B13" t="s">
        <v>108</v>
      </c>
      <c r="C13" t="s">
        <v>108</v>
      </c>
      <c r="D13" t="s">
        <v>108</v>
      </c>
      <c r="E13" t="s">
        <v>108</v>
      </c>
      <c r="F13" t="s">
        <v>9</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2020-12-04T02:06:27Z</dcterms:created>
  <dcterms:modified xsi:type="dcterms:W3CDTF">2021-01-19T00:45:29Z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2021-01-19T00:45:29Z</vt:filetime>
  </property>
</Properties>
</file>