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kfile1\kamo\水道局\00　水道局　庶務フォルダ\水道局　庶務フォルダ\令和03年度（2021）　庶務関係フォルダ\庁内各課から\R040111　【1.24(月)12：00〆】公営企業に係る経営比較分析表（令和２年度決算）の分析等について（依頼）\回答用\"/>
    </mc:Choice>
  </mc:AlternateContent>
  <xr:revisionPtr revIDLastSave="0" documentId="13_ncr:1_{96BF90CA-BD69-4ADE-9F41-EBCCAAEDA0B1}" xr6:coauthVersionLast="36" xr6:coauthVersionMax="36" xr10:uidLastSave="{00000000-0000-0000-0000-000000000000}"/>
  <workbookProtection workbookAlgorithmName="SHA-512" workbookHashValue="nDEhbWqWna4ZjQl+nwxd1uGU2jOI9AhupWsWpgEgNtp5cmiVPOoB91eNYz0ACiRnNAi/IiiAv81g29tZx0zCbw==" workbookSaltValue="8boeDNd5V4sohjrsbq4HQ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BB10" i="4"/>
  <c r="AT10" i="4"/>
  <c r="W10" i="4"/>
  <c r="I10" i="4"/>
  <c r="B10" i="4"/>
  <c r="BB8" i="4"/>
  <c r="AT8" i="4"/>
  <c r="AL8" i="4"/>
  <c r="W8" i="4"/>
  <c r="P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<sst xmlns="http://schemas.openxmlformats.org/spreadsheetml/2006/main" count="228" uniqueCount="116">
  <si>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</si>
  <si>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</si>
  <si>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</si>
  <si>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</si>
  <si>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</si>
  <si>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</si>
  <si>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</si>
  <si>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</si>
  <si>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</si>
  <si>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</si>
  <si>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</si>
  <si>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</si>
  <si>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</si>
  <si>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</si>
  <si>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</si>
  <si>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</si>
  <si>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</si>
  <si>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</si>
  <si>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</si>
  <si>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</si>
  <si>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</si>
  <si>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</si>
  <si>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</si>
  <si>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</si>
  <si>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</si>
  <si>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</si>
  <si>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</si>
  <si>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</si>
  <si>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</si>
  <si>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</si>
  <si>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</si>
  <si>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</si>
  <si>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</si>
  <si>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</si>
  <si>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</si>
  <si>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</si>
  <si>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</si>
  <si>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</si>
  <si>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</si>
  <si>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</si>
  <si>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</si>
  <si>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</si>
  <si>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</si>
  <si>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</si>
  <si>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</si>
  <si>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</si>
  <si>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</si>
  <si>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</si>
  <si>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</si>
  <si>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</si>
  <si>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</si>
  <si>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</si>
  <si>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</si>
  <si>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</si>
  <si>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</si>
  <si>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</si>
  <si>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</si>
  <si>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</si>
  <si>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</si>
  <si>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</si>
  <si>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</si>
  <si>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</si>
  <si>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</si>
  <si>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</si>
  <si>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</si>
  <si>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</si>
  <si>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</si>
  <si>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</si>
  <si>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</si>
  <si>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</si>
  <si>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</si>
  <si>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</si>
  <si>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</si>
  <si>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</si>
  <si>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</si>
  <si>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</si>
  <si>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</si>
  <si>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</si>
  <si>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</si>
  <si>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</si>
  <si>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</si>
  <si>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</si>
  <si>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</si>
  <si>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</si>
  <si>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</si>
  <si>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</si>
  <si>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</si>
  <si>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</si>
  <si>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</si>
  <si>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</si>
  <si>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</si>
  <si>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</si>
  <si>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</si>
  <si>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鴨川市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</si>
  <si>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</si>
  <si>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</si>
  <si>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</si>
  <si>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</si>
  <si>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</si>
  <si>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</si>
  <si>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</si>
  <si>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</si>
  <si>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</si>
  <si>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</si>
  <si>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</si>
  <si>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</si>
  <si>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</si>
  <si>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</si>
  <si>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</si>
  <si>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</si>
  <si>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</si>
  <si>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</si>
  <si>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</si>
  <si>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給水収益が減少する中、管路及び施設の老朽化により修繕費や維持費等が増加傾向にあるため、管路及び施設を更新するための財源を確保することが非常に困難な状況となっています。
　その様な中において、平成28年度から高料金対策として、一般会計繰入金及び千葉県市町村水道総合対策事業補助金を受け入れていることにより、経常収支比率は類似団体平均や全国平均を上回る状況となっていますが、有収率及び料金回収率が減少傾向であることなど、経営状況は依然厳しい状況となっています。
　また、令和３年度から令和４年度に迎える企業債の償還ピークに備えるため、損益勘定留保資金として確保する必要があり、建設改良事業の実施については、損益勘定留保資金の残高状況を踏まえて実施することとなります。そのため、有形固定資産減価償却率、管路経年化率、管路更新率の改善が困難な状況にあります。財政状況を踏まえ、今後老朽化が進む施設の計画的な改修を実施していく予定です。</t>
    <rPh sb="104" eb="109">
      <t>コウリョウキンタイサク</t>
    </rPh>
    <rPh sb="140" eb="141">
      <t>ウ</t>
    </rPh>
    <rPh sb="142" eb="143">
      <t>イ</t>
    </rPh>
    <rPh sb="153" eb="157">
      <t>ケイジョウシュウシ</t>
    </rPh>
    <rPh sb="157" eb="159">
      <t>ヒリツ</t>
    </rPh>
    <rPh sb="160" eb="164">
      <t>ルイジダンタイ</t>
    </rPh>
    <rPh sb="164" eb="166">
      <t>ヘイキン</t>
    </rPh>
    <rPh sb="167" eb="171">
      <t>ゼンコクヘイキン</t>
    </rPh>
    <rPh sb="172" eb="174">
      <t>ウワマワ</t>
    </rPh>
    <rPh sb="175" eb="177">
      <t>ジョウキョウ</t>
    </rPh>
    <rPh sb="186" eb="189">
      <t>ユウシュウリツ</t>
    </rPh>
    <rPh sb="189" eb="190">
      <t>オヨ</t>
    </rPh>
    <rPh sb="234" eb="236">
      <t>レイワ</t>
    </rPh>
    <rPh sb="237" eb="239">
      <t>ネンド</t>
    </rPh>
    <rPh sb="241" eb="243">
      <t>レイワ</t>
    </rPh>
    <rPh sb="244" eb="246">
      <t>ネンド</t>
    </rPh>
    <rPh sb="247" eb="248">
      <t>ムカ</t>
    </rPh>
    <phoneticPr fontId="4"/>
  </si>
  <si>
    <t>　平成17年度から平成25年度までに実施した繰上償還に伴う支払利息の減少、薬品等の経常経費の削減に努め、財政の健全に向けた取り組みを実施しました。
　また平成28年度から、高料金対策として一般会計からの繰入金及び千葉県の市町村総合対策事業補助金を受けていることで、経常収支比率は113.68％となっておりますが、営業収益の主体である給水収益が減少傾向にあることや、浄水作業に伴う発生土の処理等に伴う委託料、設備や漏水に係る修繕費等、営業費用は増加傾向となっています。
　また、施設利用率・有収率は類似団体と比較して下回っており、特に有収率においては、発見の困難な漏水が増加しており年々減少しています。
　企業債残高は、損益勘定留保資金確保のため借入を抑制していることから、年々減少しており、今後も収支バランスを踏まえた企業債の借入れを行い、計画的に建設改良事業を実施します。
　料金回収率は、平成29年度並びに令和２年度は100％を下回る状況となりました。平成30年度及び令和元年度には100％を超えていますが、100％を下回っている状況は給水に係る費用を水道料金収入だけでは賄えない状態となっているので、今後、料金改定などによる給水収益の増加の検討、また引き続き費用削減を講じる必要があります。</t>
    <rPh sb="1" eb="3">
      <t>ヘイセイ</t>
    </rPh>
    <rPh sb="5" eb="7">
      <t>ネンド</t>
    </rPh>
    <rPh sb="9" eb="11">
      <t>ヘイセイ</t>
    </rPh>
    <rPh sb="13" eb="15">
      <t>ネンド</t>
    </rPh>
    <rPh sb="18" eb="20">
      <t>ジッシ</t>
    </rPh>
    <rPh sb="22" eb="26">
      <t>クリアゲショウカン</t>
    </rPh>
    <rPh sb="27" eb="28">
      <t>トモナ</t>
    </rPh>
    <rPh sb="29" eb="33">
      <t>シハライリソク</t>
    </rPh>
    <rPh sb="34" eb="36">
      <t>ゲンショウ</t>
    </rPh>
    <rPh sb="37" eb="40">
      <t>ヤクヒントウ</t>
    </rPh>
    <rPh sb="41" eb="45">
      <t>ケイジョウケイヒ</t>
    </rPh>
    <rPh sb="46" eb="48">
      <t>サクゲン</t>
    </rPh>
    <rPh sb="49" eb="50">
      <t>ツト</t>
    </rPh>
    <rPh sb="52" eb="54">
      <t>ザイセイ</t>
    </rPh>
    <rPh sb="55" eb="57">
      <t>ケンゼン</t>
    </rPh>
    <rPh sb="58" eb="59">
      <t>ム</t>
    </rPh>
    <rPh sb="61" eb="62">
      <t>ト</t>
    </rPh>
    <rPh sb="63" eb="64">
      <t>ク</t>
    </rPh>
    <rPh sb="66" eb="68">
      <t>ジッシ</t>
    </rPh>
    <rPh sb="77" eb="79">
      <t>ヘイセイ</t>
    </rPh>
    <rPh sb="81" eb="83">
      <t>ネンド</t>
    </rPh>
    <rPh sb="86" eb="89">
      <t>コウリョウキン</t>
    </rPh>
    <rPh sb="89" eb="91">
      <t>タイサク</t>
    </rPh>
    <rPh sb="94" eb="98">
      <t>イッパンカイケイ</t>
    </rPh>
    <rPh sb="101" eb="104">
      <t>クリイレキン</t>
    </rPh>
    <rPh sb="104" eb="105">
      <t>オヨ</t>
    </rPh>
    <rPh sb="106" eb="109">
      <t>チバケン</t>
    </rPh>
    <rPh sb="110" eb="113">
      <t>シチョウソン</t>
    </rPh>
    <rPh sb="113" eb="119">
      <t>ソウゴウタイサクジギョウ</t>
    </rPh>
    <rPh sb="119" eb="122">
      <t>ホジョキン</t>
    </rPh>
    <rPh sb="123" eb="124">
      <t>ウ</t>
    </rPh>
    <rPh sb="132" eb="136">
      <t>ケイジョウシュウシ</t>
    </rPh>
    <rPh sb="136" eb="138">
      <t>ヒリツ</t>
    </rPh>
    <rPh sb="156" eb="160">
      <t>エイギョウシュウエキ</t>
    </rPh>
    <rPh sb="161" eb="163">
      <t>シュタイ</t>
    </rPh>
    <rPh sb="166" eb="170">
      <t>キュウスイシュウエキ</t>
    </rPh>
    <rPh sb="171" eb="175">
      <t>ゲンショウケイコウ</t>
    </rPh>
    <rPh sb="182" eb="186">
      <t>ジョウスイサギョウ</t>
    </rPh>
    <rPh sb="187" eb="188">
      <t>トモナ</t>
    </rPh>
    <rPh sb="189" eb="192">
      <t>ハッセイド</t>
    </rPh>
    <rPh sb="203" eb="205">
      <t>セツビ</t>
    </rPh>
    <rPh sb="206" eb="208">
      <t>ロウスイ</t>
    </rPh>
    <rPh sb="209" eb="210">
      <t>カカ</t>
    </rPh>
    <rPh sb="211" eb="214">
      <t>シュウゼンヒ</t>
    </rPh>
    <rPh sb="214" eb="215">
      <t>トウ</t>
    </rPh>
    <rPh sb="216" eb="220">
      <t>エイギョウヒヨウ</t>
    </rPh>
    <rPh sb="221" eb="225">
      <t>ゾウカケイコウ</t>
    </rPh>
    <rPh sb="302" eb="305">
      <t>キギョウサイ</t>
    </rPh>
    <rPh sb="305" eb="307">
      <t>ザンダカ</t>
    </rPh>
    <rPh sb="309" eb="311">
      <t>ソンエキ</t>
    </rPh>
    <rPh sb="311" eb="313">
      <t>カンジョウ</t>
    </rPh>
    <rPh sb="313" eb="317">
      <t>リュウホシキン</t>
    </rPh>
    <rPh sb="317" eb="319">
      <t>カクホ</t>
    </rPh>
    <rPh sb="322" eb="324">
      <t>カリイレ</t>
    </rPh>
    <rPh sb="325" eb="327">
      <t>ヨクセイ</t>
    </rPh>
    <rPh sb="336" eb="338">
      <t>ネンネン</t>
    </rPh>
    <rPh sb="338" eb="340">
      <t>ゲンショウ</t>
    </rPh>
    <rPh sb="345" eb="347">
      <t>コンゴ</t>
    </rPh>
    <rPh sb="348" eb="350">
      <t>シュウシ</t>
    </rPh>
    <rPh sb="402" eb="403">
      <t>ナラ</t>
    </rPh>
    <rPh sb="405" eb="407">
      <t>レイワ</t>
    </rPh>
    <rPh sb="408" eb="410">
      <t>ネンド</t>
    </rPh>
    <rPh sb="428" eb="430">
      <t>ヘイセイ</t>
    </rPh>
    <rPh sb="432" eb="434">
      <t>ネンド</t>
    </rPh>
    <rPh sb="434" eb="435">
      <t>オヨ</t>
    </rPh>
    <rPh sb="448" eb="449">
      <t>コ</t>
    </rPh>
    <rPh sb="461" eb="463">
      <t>シタマワ</t>
    </rPh>
    <rPh sb="467" eb="469">
      <t>ジョウキョウ</t>
    </rPh>
    <rPh sb="470" eb="472">
      <t>キュウスイ</t>
    </rPh>
    <rPh sb="473" eb="474">
      <t>カカ</t>
    </rPh>
    <rPh sb="475" eb="477">
      <t>ヒヨウ</t>
    </rPh>
    <rPh sb="506" eb="510">
      <t>リョウキンカイテイ</t>
    </rPh>
    <rPh sb="520" eb="522">
      <t>ゾウカ</t>
    </rPh>
    <rPh sb="523" eb="525">
      <t>ケントウ</t>
    </rPh>
    <rPh sb="528" eb="529">
      <t>ヒ</t>
    </rPh>
    <rPh sb="530" eb="531">
      <t>ツヅ</t>
    </rPh>
    <phoneticPr fontId="4"/>
  </si>
  <si>
    <t>　管路経年化率は令和２年度において34.19％となり、前年度と比較し1.79ポイント上昇しました。
　これは、現在、代替部品の確保が困難な電気計装設備等を重点的に更新していることから、老朽管の更新事業を縮小していること、また、過去の拡張事業で布設した管路が耐用年数を経過し始めたことによるものであり、令和３年度以降も上昇する見込みです。
　また、平成29年度から令和元年度までの３ヶ年に亘り、一般会計より、合併特例債を原資とした出資金を受け、監視制御設備更新工事を実施しました。
　これにより、市内各所の浄水・配水施設情報の一元的な管理と漏水等の異常を早期に発見することが出来ることになったため、計画的な老朽管の更新を図れるように今後も努めてまいります。</t>
    <rPh sb="101" eb="103">
      <t>シュクショウ</t>
    </rPh>
    <rPh sb="173" eb="175">
      <t>ヘイセイ</t>
    </rPh>
    <rPh sb="177" eb="179">
      <t>ネンド</t>
    </rPh>
    <rPh sb="181" eb="183">
      <t>レイワ</t>
    </rPh>
    <rPh sb="183" eb="186">
      <t>ガンネンド</t>
    </rPh>
    <rPh sb="191" eb="192">
      <t>ネン</t>
    </rPh>
    <rPh sb="193" eb="194">
      <t>ワタ</t>
    </rPh>
    <rPh sb="196" eb="200">
      <t>イッパンカイケイ</t>
    </rPh>
    <rPh sb="203" eb="205">
      <t>ガッペイ</t>
    </rPh>
    <rPh sb="205" eb="208">
      <t>トクレイサイ</t>
    </rPh>
    <rPh sb="209" eb="211">
      <t>ゲンシ</t>
    </rPh>
    <rPh sb="214" eb="217">
      <t>シュッシキン</t>
    </rPh>
    <rPh sb="218" eb="219">
      <t>ウ</t>
    </rPh>
    <rPh sb="221" eb="225">
      <t>カンシセイギョ</t>
    </rPh>
    <rPh sb="225" eb="227">
      <t>セツビ</t>
    </rPh>
    <rPh sb="227" eb="229">
      <t>コウシン</t>
    </rPh>
    <rPh sb="229" eb="231">
      <t>コウジ</t>
    </rPh>
    <rPh sb="232" eb="23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</si>
</sst>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0.3</c:v>
                </c:pt>
                <c:pt idx="3" formatCode="#,##0.00;&quot;△&quot;#,##0.00;&quot;-&quot;">
                  <c:v>0.16</c:v>
                </c:pt>
                <c:pt idx="4" formatCode="#,##0.00;&quot;△&quot;#,##0.00;&quot;-&quot;">
                  <c:v>0.47</c:v>
                </c:pt>
              </c:numCache>
            </c:numRef>
          </c:val>
          <c:extLst>
            <c:ext xmlns:c16="http://schemas.microsoft.com/office/drawing/2014/chart" uri="{C3380CC4-5D6E-409C-BE32-E72D297353CC}">
              <c16:uniqueId val="{00000000-E4B7-4131-BA97-539533FA53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E4B7-4131-BA97-539533FA53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54.13</c:v>
                </c:pt>
                <c:pt idx="1">
                  <c:v>56.1</c:v>
                </c:pt>
                <c:pt idx="2">
                  <c:v>56.11</c:v>
                </c:pt>
                <c:pt idx="3">
                  <c:v>56.59</c:v>
                </c:pt>
                <c:pt idx="4">
                  <c:v>56.02</c:v>
                </c:pt>
              </c:numCache>
            </c:numRef>
          </c:val>
          <c:extLst>
            <c:ext xmlns:c16="http://schemas.microsoft.com/office/drawing/2014/chart" uri="{C3380CC4-5D6E-409C-BE32-E72D297353CC}">
              <c16:uniqueId val="{00000000-EB78-47B5-8038-BB1B65C0C4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EB78-47B5-8038-BB1B65C0C4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77.64</c:v>
                </c:pt>
                <c:pt idx="1">
                  <c:v>74.900000000000006</c:v>
                </c:pt>
                <c:pt idx="2">
                  <c:v>74.33</c:v>
                </c:pt>
                <c:pt idx="3">
                  <c:v>72.17</c:v>
                </c:pt>
                <c:pt idx="4">
                  <c:v>71.63</c:v>
                </c:pt>
              </c:numCache>
            </c:numRef>
          </c:val>
          <c:extLst>
            <c:ext xmlns:c16="http://schemas.microsoft.com/office/drawing/2014/chart" uri="{C3380CC4-5D6E-409C-BE32-E72D297353CC}">
              <c16:uniqueId val="{00000000-2EA4-48D5-808B-E9E634F230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2EA4-48D5-808B-E9E634F230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129.9</c:v>
                </c:pt>
                <c:pt idx="1">
                  <c:v>130.54</c:v>
                </c:pt>
                <c:pt idx="2">
                  <c:v>117.67</c:v>
                </c:pt>
                <c:pt idx="3">
                  <c:v>115.2</c:v>
                </c:pt>
                <c:pt idx="4">
                  <c:v>113.68</c:v>
                </c:pt>
              </c:numCache>
            </c:numRef>
          </c:val>
          <c:extLst>
            <c:ext xmlns:c16="http://schemas.microsoft.com/office/drawing/2014/chart" uri="{C3380CC4-5D6E-409C-BE32-E72D297353CC}">
              <c16:uniqueId val="{00000000-C3AB-4AC9-976D-2F03E873A3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C3AB-4AC9-976D-2F03E873A3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52.13</c:v>
                </c:pt>
                <c:pt idx="1">
                  <c:v>53.49</c:v>
                </c:pt>
                <c:pt idx="2">
                  <c:v>54.26</c:v>
                </c:pt>
                <c:pt idx="3">
                  <c:v>55.25</c:v>
                </c:pt>
                <c:pt idx="4">
                  <c:v>56.56</c:v>
                </c:pt>
              </c:numCache>
            </c:numRef>
          </c:val>
          <c:extLst>
            <c:ext xmlns:c16="http://schemas.microsoft.com/office/drawing/2014/chart" uri="{C3380CC4-5D6E-409C-BE32-E72D297353CC}">
              <c16:uniqueId val="{00000000-22AB-429B-9993-30D34EF760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22AB-429B-9993-30D34EF760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20.37</c:v>
                </c:pt>
                <c:pt idx="1">
                  <c:v>29.73</c:v>
                </c:pt>
                <c:pt idx="2">
                  <c:v>30.02</c:v>
                </c:pt>
                <c:pt idx="3">
                  <c:v>32.4</c:v>
                </c:pt>
                <c:pt idx="4">
                  <c:v>34.19</c:v>
                </c:pt>
              </c:numCache>
            </c:numRef>
          </c:val>
          <c:extLst>
            <c:ext xmlns:c16="http://schemas.microsoft.com/office/drawing/2014/chart" uri="{C3380CC4-5D6E-409C-BE32-E72D297353CC}">
              <c16:uniqueId val="{00000000-EE32-48B9-B1BD-53B3538800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EE32-48B9-B1BD-53B3538800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2A-470E-B042-AFEF701DF8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FD2A-470E-B042-AFEF701DF8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231.65</c:v>
                </c:pt>
                <c:pt idx="1">
                  <c:v>277.82</c:v>
                </c:pt>
                <c:pt idx="2">
                  <c:v>262.56</c:v>
                </c:pt>
                <c:pt idx="3">
                  <c:v>284.66000000000003</c:v>
                </c:pt>
                <c:pt idx="4">
                  <c:v>235.01</c:v>
                </c:pt>
              </c:numCache>
            </c:numRef>
          </c:val>
          <c:extLst>
            <c:ext xmlns:c16="http://schemas.microsoft.com/office/drawing/2014/chart" uri="{C3380CC4-5D6E-409C-BE32-E72D297353CC}">
              <c16:uniqueId val="{00000000-A64E-4BB7-9D22-987DD3C041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A64E-4BB7-9D22-987DD3C041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302.19</c:v>
                </c:pt>
                <c:pt idx="1">
                  <c:v>276.2</c:v>
                </c:pt>
                <c:pt idx="2">
                  <c:v>255.26</c:v>
                </c:pt>
                <c:pt idx="3">
                  <c:v>242.83</c:v>
                </c:pt>
                <c:pt idx="4">
                  <c:v>222.98</c:v>
                </c:pt>
              </c:numCache>
            </c:numRef>
          </c:val>
          <c:extLst>
            <c:ext xmlns:c16="http://schemas.microsoft.com/office/drawing/2014/chart" uri="{C3380CC4-5D6E-409C-BE32-E72D297353CC}">
              <c16:uniqueId val="{00000000-9FDC-49AE-9535-4F134CAC6C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9FDC-49AE-9535-4F134CAC6C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100.14</c:v>
                </c:pt>
                <c:pt idx="1">
                  <c:v>99.89</c:v>
                </c:pt>
                <c:pt idx="2">
                  <c:v>102.16</c:v>
                </c:pt>
                <c:pt idx="3">
                  <c:v>101.21</c:v>
                </c:pt>
                <c:pt idx="4">
                  <c:v>98.48</c:v>
                </c:pt>
              </c:numCache>
            </c:numRef>
          </c:val>
          <c:extLst>
            <c:ext xmlns:c16="http://schemas.microsoft.com/office/drawing/2014/chart" uri="{C3380CC4-5D6E-409C-BE32-E72D297353CC}">
              <c16:uniqueId val="{00000000-2B55-47D6-93F9-AD692800B3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B55-47D6-93F9-AD692800B3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268.94</c:v>
                </c:pt>
                <c:pt idx="1">
                  <c:v>269.88</c:v>
                </c:pt>
                <c:pt idx="2">
                  <c:v>264.29000000000002</c:v>
                </c:pt>
                <c:pt idx="3">
                  <c:v>266.8</c:v>
                </c:pt>
                <c:pt idx="4">
                  <c:v>271.95999999999998</c:v>
                </c:pt>
              </c:numCache>
            </c:numRef>
          </c:val>
          <c:extLst>
            <c:ext xmlns:c16="http://schemas.microsoft.com/office/drawing/2014/chart" uri="{C3380CC4-5D6E-409C-BE32-E72D297353CC}">
              <c16:uniqueId val="{00000000-2AC9-4D90-9B2B-1E8984EB62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2AC9-4D90-9B2B-1E8984EB62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47"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鴨川市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32290</v>
      </c>
      <c r="AM8" s="61"/>
      <c r="AN8" s="61"/>
      <c r="AO8" s="61"/>
      <c r="AP8" s="61"/>
      <c r="AQ8" s="61"/>
      <c r="AR8" s="61"/>
      <c r="AS8" s="61"/>
      <c r="AT8" s="52">
        <f>データ!$S$6</f>
        <v>191.14</v>
      </c>
      <c r="AU8" s="53"/>
      <c r="AV8" s="53"/>
      <c r="AW8" s="53"/>
      <c r="AX8" s="53"/>
      <c r="AY8" s="53"/>
      <c r="AZ8" s="53"/>
      <c r="BA8" s="53"/>
      <c r="BB8" s="54">
        <f>データ!$T$6</f>
        <v>168.93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77.05</v>
      </c>
      <c r="J10" s="53"/>
      <c r="K10" s="53"/>
      <c r="L10" s="53"/>
      <c r="M10" s="53"/>
      <c r="N10" s="53"/>
      <c r="O10" s="64"/>
      <c r="P10" s="54">
        <f>データ!$P$6</f>
        <v>99.57</v>
      </c>
      <c r="Q10" s="54"/>
      <c r="R10" s="54"/>
      <c r="S10" s="54"/>
      <c r="T10" s="54"/>
      <c r="U10" s="54"/>
      <c r="V10" s="54"/>
      <c r="W10" s="61">
        <f>データ!$Q$6</f>
        <v>4565</v>
      </c>
      <c r="X10" s="61"/>
      <c r="Y10" s="61"/>
      <c r="Z10" s="61"/>
      <c r="AA10" s="61"/>
      <c r="AB10" s="61"/>
      <c r="AC10" s="61"/>
      <c r="AD10" s="2"/>
      <c r="AE10" s="2"/>
      <c r="AF10" s="2"/>
      <c r="AG10" s="2"/>
      <c r="AH10" s="4"/>
      <c r="AI10" s="4"/>
      <c r="AJ10" s="4"/>
      <c r="AK10" s="4"/>
      <c r="AL10" s="61">
        <f>データ!$U$6</f>
        <v>31909</v>
      </c>
      <c r="AM10" s="61"/>
      <c r="AN10" s="61"/>
      <c r="AO10" s="61"/>
      <c r="AP10" s="61"/>
      <c r="AQ10" s="61"/>
      <c r="AR10" s="61"/>
      <c r="AS10" s="61"/>
      <c r="AT10" s="52">
        <f>データ!$V$6</f>
        <v>167.31</v>
      </c>
      <c r="AU10" s="53"/>
      <c r="AV10" s="53"/>
      <c r="AW10" s="53"/>
      <c r="AX10" s="53"/>
      <c r="AY10" s="53"/>
      <c r="AZ10" s="53"/>
      <c r="BA10" s="53"/>
      <c r="BB10" s="54">
        <f>データ!$W$6</f>
        <v>190.72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wMt0GLdqFEpKB/sdjKiBBTdNaOVmLNvi6E4TGd91K8Xr9atuSwnTI/MLgFKS8wlAbQKiKGPx68apjIMIhMGtg==" saltValue="dyhOrIc2QYnbBodfE0g+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122238</v>
      </c>
      <c r="D6" s="34">
        <f t="shared" si="3"/>
        <v>46</v>
      </c>
      <c r="E6" s="34">
        <f t="shared" si="3"/>
        <v>1</v>
      </c>
      <c r="F6" s="34">
        <f t="shared" si="3"/>
        <v>0</v>
      </c>
      <c r="G6" s="34">
        <f t="shared" si="3"/>
        <v>1</v>
      </c>
      <c r="H6" s="34" t="str">
        <f t="shared" si="3"/>
        <v>千葉県　鴨川市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77.05</v>
      </c>
      <c r="P6" s="35">
        <f t="shared" si="3"/>
        <v>99.57</v>
      </c>
      <c r="Q6" s="35">
        <f t="shared" si="3"/>
        <v>4565</v>
      </c>
      <c r="R6" s="35">
        <f t="shared" si="3"/>
        <v>32290</v>
      </c>
      <c r="S6" s="35">
        <f t="shared" si="3"/>
        <v>191.14</v>
      </c>
      <c r="T6" s="35">
        <f t="shared" si="3"/>
        <v>168.93</v>
      </c>
      <c r="U6" s="35">
        <f t="shared" si="3"/>
        <v>31909</v>
      </c>
      <c r="V6" s="35">
        <f t="shared" si="3"/>
        <v>167.31</v>
      </c>
      <c r="W6" s="35">
        <f t="shared" si="3"/>
        <v>190.72</v>
      </c>
      <c r="X6" s="36">
        <f>IF(X7="",NA(),X7)</f>
        <v>129.9</v>
      </c>
      <c r="Y6" s="36">
        <f t="shared" ref="Y6:AG6" si="4">IF(Y7="",NA(),Y7)</f>
        <v>130.54</v>
      </c>
      <c r="Z6" s="36">
        <f t="shared" si="4"/>
        <v>117.67</v>
      </c>
      <c r="AA6" s="36">
        <f t="shared" si="4"/>
        <v>115.2</v>
      </c>
      <c r="AB6" s="36">
        <f t="shared" si="4"/>
        <v>113.68</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231.65</v>
      </c>
      <c r="AU6" s="36">
        <f t="shared" ref="AU6:BC6" si="6">IF(AU7="",NA(),AU7)</f>
        <v>277.82</v>
      </c>
      <c r="AV6" s="36">
        <f t="shared" si="6"/>
        <v>262.56</v>
      </c>
      <c r="AW6" s="36">
        <f t="shared" si="6"/>
        <v>284.66000000000003</v>
      </c>
      <c r="AX6" s="36">
        <f t="shared" si="6"/>
        <v>235.01</v>
      </c>
      <c r="AY6" s="36">
        <f t="shared" si="6"/>
        <v>377.63</v>
      </c>
      <c r="AZ6" s="36">
        <f t="shared" si="6"/>
        <v>357.34</v>
      </c>
      <c r="BA6" s="36">
        <f t="shared" si="6"/>
        <v>366.03</v>
      </c>
      <c r="BB6" s="36">
        <f t="shared" si="6"/>
        <v>365.18</v>
      </c>
      <c r="BC6" s="36">
        <f t="shared" si="6"/>
        <v>327.77</v>
      </c>
      <c r="BD6" s="35" t="str">
        <f>IF(BD7="","",IF(BD7="-","【-】","【"&amp;SUBSTITUTE(TEXT(BD7,"#,##0.00"),"-","△")&amp;"】"))</f>
        <v>【260.31】</v>
      </c>
      <c r="BE6" s="36">
        <f>IF(BE7="",NA(),BE7)</f>
        <v>302.19</v>
      </c>
      <c r="BF6" s="36">
        <f t="shared" ref="BF6:BN6" si="7">IF(BF7="",NA(),BF7)</f>
        <v>276.2</v>
      </c>
      <c r="BG6" s="36">
        <f t="shared" si="7"/>
        <v>255.26</v>
      </c>
      <c r="BH6" s="36">
        <f t="shared" si="7"/>
        <v>242.83</v>
      </c>
      <c r="BI6" s="36">
        <f t="shared" si="7"/>
        <v>222.98</v>
      </c>
      <c r="BJ6" s="36">
        <f t="shared" si="7"/>
        <v>364.71</v>
      </c>
      <c r="BK6" s="36">
        <f t="shared" si="7"/>
        <v>373.69</v>
      </c>
      <c r="BL6" s="36">
        <f t="shared" si="7"/>
        <v>370.12</v>
      </c>
      <c r="BM6" s="36">
        <f t="shared" si="7"/>
        <v>371.65</v>
      </c>
      <c r="BN6" s="36">
        <f t="shared" si="7"/>
        <v>397.1</v>
      </c>
      <c r="BO6" s="35" t="str">
        <f>IF(BO7="","",IF(BO7="-","【-】","【"&amp;SUBSTITUTE(TEXT(BO7,"#,##0.00"),"-","△")&amp;"】"))</f>
        <v>【275.67】</v>
      </c>
      <c r="BP6" s="36">
        <f>IF(BP7="",NA(),BP7)</f>
        <v>100.14</v>
      </c>
      <c r="BQ6" s="36">
        <f t="shared" ref="BQ6:BY6" si="8">IF(BQ7="",NA(),BQ7)</f>
        <v>99.89</v>
      </c>
      <c r="BR6" s="36">
        <f t="shared" si="8"/>
        <v>102.16</v>
      </c>
      <c r="BS6" s="36">
        <f t="shared" si="8"/>
        <v>101.21</v>
      </c>
      <c r="BT6" s="36">
        <f t="shared" si="8"/>
        <v>98.48</v>
      </c>
      <c r="BU6" s="36">
        <f t="shared" si="8"/>
        <v>100.65</v>
      </c>
      <c r="BV6" s="36">
        <f t="shared" si="8"/>
        <v>99.87</v>
      </c>
      <c r="BW6" s="36">
        <f t="shared" si="8"/>
        <v>100.42</v>
      </c>
      <c r="BX6" s="36">
        <f t="shared" si="8"/>
        <v>98.77</v>
      </c>
      <c r="BY6" s="36">
        <f t="shared" si="8"/>
        <v>95.79</v>
      </c>
      <c r="BZ6" s="35" t="str">
        <f>IF(BZ7="","",IF(BZ7="-","【-】","【"&amp;SUBSTITUTE(TEXT(BZ7,"#,##0.00"),"-","△")&amp;"】"))</f>
        <v>【100.05】</v>
      </c>
      <c r="CA6" s="36">
        <f>IF(CA7="",NA(),CA7)</f>
        <v>268.94</v>
      </c>
      <c r="CB6" s="36">
        <f t="shared" ref="CB6:CJ6" si="9">IF(CB7="",NA(),CB7)</f>
        <v>269.88</v>
      </c>
      <c r="CC6" s="36">
        <f t="shared" si="9"/>
        <v>264.29000000000002</v>
      </c>
      <c r="CD6" s="36">
        <f t="shared" si="9"/>
        <v>266.8</v>
      </c>
      <c r="CE6" s="36">
        <f t="shared" si="9"/>
        <v>271.95999999999998</v>
      </c>
      <c r="CF6" s="36">
        <f t="shared" si="9"/>
        <v>170.19</v>
      </c>
      <c r="CG6" s="36">
        <f t="shared" si="9"/>
        <v>171.81</v>
      </c>
      <c r="CH6" s="36">
        <f t="shared" si="9"/>
        <v>171.67</v>
      </c>
      <c r="CI6" s="36">
        <f t="shared" si="9"/>
        <v>173.67</v>
      </c>
      <c r="CJ6" s="36">
        <f t="shared" si="9"/>
        <v>171.13</v>
      </c>
      <c r="CK6" s="35" t="str">
        <f>IF(CK7="","",IF(CK7="-","【-】","【"&amp;SUBSTITUTE(TEXT(CK7,"#,##0.00"),"-","△")&amp;"】"))</f>
        <v>【166.40】</v>
      </c>
      <c r="CL6" s="36">
        <f>IF(CL7="",NA(),CL7)</f>
        <v>54.13</v>
      </c>
      <c r="CM6" s="36">
        <f t="shared" ref="CM6:CU6" si="10">IF(CM7="",NA(),CM7)</f>
        <v>56.1</v>
      </c>
      <c r="CN6" s="36">
        <f t="shared" si="10"/>
        <v>56.11</v>
      </c>
      <c r="CO6" s="36">
        <f t="shared" si="10"/>
        <v>56.59</v>
      </c>
      <c r="CP6" s="36">
        <f t="shared" si="10"/>
        <v>56.02</v>
      </c>
      <c r="CQ6" s="36">
        <f t="shared" si="10"/>
        <v>59.01</v>
      </c>
      <c r="CR6" s="36">
        <f t="shared" si="10"/>
        <v>60.03</v>
      </c>
      <c r="CS6" s="36">
        <f t="shared" si="10"/>
        <v>59.74</v>
      </c>
      <c r="CT6" s="36">
        <f t="shared" si="10"/>
        <v>59.67</v>
      </c>
      <c r="CU6" s="36">
        <f t="shared" si="10"/>
        <v>60.12</v>
      </c>
      <c r="CV6" s="35" t="str">
        <f>IF(CV7="","",IF(CV7="-","【-】","【"&amp;SUBSTITUTE(TEXT(CV7,"#,##0.00"),"-","△")&amp;"】"))</f>
        <v>【60.69】</v>
      </c>
      <c r="CW6" s="36">
        <f>IF(CW7="",NA(),CW7)</f>
        <v>77.64</v>
      </c>
      <c r="CX6" s="36">
        <f t="shared" ref="CX6:DF6" si="11">IF(CX7="",NA(),CX7)</f>
        <v>74.900000000000006</v>
      </c>
      <c r="CY6" s="36">
        <f t="shared" si="11"/>
        <v>74.33</v>
      </c>
      <c r="CZ6" s="36">
        <f t="shared" si="11"/>
        <v>72.17</v>
      </c>
      <c r="DA6" s="36">
        <f t="shared" si="11"/>
        <v>71.63</v>
      </c>
      <c r="DB6" s="36">
        <f t="shared" si="11"/>
        <v>85.37</v>
      </c>
      <c r="DC6" s="36">
        <f t="shared" si="11"/>
        <v>84.81</v>
      </c>
      <c r="DD6" s="36">
        <f t="shared" si="11"/>
        <v>84.8</v>
      </c>
      <c r="DE6" s="36">
        <f t="shared" si="11"/>
        <v>84.6</v>
      </c>
      <c r="DF6" s="36">
        <f t="shared" si="11"/>
        <v>84.24</v>
      </c>
      <c r="DG6" s="35" t="str">
        <f>IF(DG7="","",IF(DG7="-","【-】","【"&amp;SUBSTITUTE(TEXT(DG7,"#,##0.00"),"-","△")&amp;"】"))</f>
        <v>【89.82】</v>
      </c>
      <c r="DH6" s="36">
        <f>IF(DH7="",NA(),DH7)</f>
        <v>52.13</v>
      </c>
      <c r="DI6" s="36">
        <f t="shared" ref="DI6:DQ6" si="12">IF(DI7="",NA(),DI7)</f>
        <v>53.49</v>
      </c>
      <c r="DJ6" s="36">
        <f t="shared" si="12"/>
        <v>54.26</v>
      </c>
      <c r="DK6" s="36">
        <f t="shared" si="12"/>
        <v>55.25</v>
      </c>
      <c r="DL6" s="36">
        <f t="shared" si="12"/>
        <v>56.56</v>
      </c>
      <c r="DM6" s="36">
        <f t="shared" si="12"/>
        <v>46.9</v>
      </c>
      <c r="DN6" s="36">
        <f t="shared" si="12"/>
        <v>47.28</v>
      </c>
      <c r="DO6" s="36">
        <f t="shared" si="12"/>
        <v>47.66</v>
      </c>
      <c r="DP6" s="36">
        <f t="shared" si="12"/>
        <v>48.17</v>
      </c>
      <c r="DQ6" s="36">
        <f t="shared" si="12"/>
        <v>48.83</v>
      </c>
      <c r="DR6" s="35" t="str">
        <f>IF(DR7="","",IF(DR7="-","【-】","【"&amp;SUBSTITUTE(TEXT(DR7,"#,##0.00"),"-","△")&amp;"】"))</f>
        <v>【50.19】</v>
      </c>
      <c r="DS6" s="36">
        <f>IF(DS7="",NA(),DS7)</f>
        <v>20.37</v>
      </c>
      <c r="DT6" s="36">
        <f t="shared" ref="DT6:EB6" si="13">IF(DT7="",NA(),DT7)</f>
        <v>29.73</v>
      </c>
      <c r="DU6" s="36">
        <f t="shared" si="13"/>
        <v>30.02</v>
      </c>
      <c r="DV6" s="36">
        <f t="shared" si="13"/>
        <v>32.4</v>
      </c>
      <c r="DW6" s="36">
        <f t="shared" si="13"/>
        <v>34.19</v>
      </c>
      <c r="DX6" s="36">
        <f t="shared" si="13"/>
        <v>12.03</v>
      </c>
      <c r="DY6" s="36">
        <f t="shared" si="13"/>
        <v>12.19</v>
      </c>
      <c r="DZ6" s="36">
        <f t="shared" si="13"/>
        <v>15.1</v>
      </c>
      <c r="EA6" s="36">
        <f t="shared" si="13"/>
        <v>17.12</v>
      </c>
      <c r="EB6" s="36">
        <f t="shared" si="13"/>
        <v>18.18</v>
      </c>
      <c r="EC6" s="35" t="str">
        <f>IF(EC7="","",IF(EC7="-","【-】","【"&amp;SUBSTITUTE(TEXT(EC7,"#,##0.00"),"-","△")&amp;"】"))</f>
        <v>【20.63】</v>
      </c>
      <c r="ED6" s="35">
        <f>IF(ED7="",NA(),ED7)</f>
        <v>0</v>
      </c>
      <c r="EE6" s="35">
        <f t="shared" ref="EE6:EM6" si="14">IF(EE7="",NA(),EE7)</f>
        <v>0</v>
      </c>
      <c r="EF6" s="36">
        <f t="shared" si="14"/>
        <v>0.3</v>
      </c>
      <c r="EG6" s="36">
        <f t="shared" si="14"/>
        <v>0.16</v>
      </c>
      <c r="EH6" s="36">
        <f t="shared" si="14"/>
        <v>0.47</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122238</v>
      </c>
      <c r="D7" s="38">
        <v>46</v>
      </c>
      <c r="E7" s="38">
        <v>1</v>
      </c>
      <c r="F7" s="38">
        <v>0</v>
      </c>
      <c r="G7" s="38">
        <v>1</v>
      </c>
      <c r="H7" s="38" t="s">
        <v>93</v>
      </c>
      <c r="I7" s="38" t="s">
        <v>94</v>
      </c>
      <c r="J7" s="38" t="s">
        <v>95</v>
      </c>
      <c r="K7" s="38" t="s">
        <v>96</v>
      </c>
      <c r="L7" s="38" t="s">
        <v>97</v>
      </c>
      <c r="M7" s="38" t="s">
        <v>98</v>
      </c>
      <c r="N7" s="39" t="s">
        <v>99</v>
      </c>
      <c r="O7" s="39">
        <v>77.05</v>
      </c>
      <c r="P7" s="39">
        <v>99.57</v>
      </c>
      <c r="Q7" s="39">
        <v>4565</v>
      </c>
      <c r="R7" s="39">
        <v>32290</v>
      </c>
      <c r="S7" s="39">
        <v>191.14</v>
      </c>
      <c r="T7" s="39">
        <v>168.93</v>
      </c>
      <c r="U7" s="39">
        <v>31909</v>
      </c>
      <c r="V7" s="39">
        <v>167.31</v>
      </c>
      <c r="W7" s="39">
        <v>190.72</v>
      </c>
      <c r="X7" s="39">
        <v>129.9</v>
      </c>
      <c r="Y7" s="39">
        <v>130.54</v>
      </c>
      <c r="Z7" s="39">
        <v>117.67</v>
      </c>
      <c r="AA7" s="39">
        <v>115.2</v>
      </c>
      <c r="AB7" s="39">
        <v>113.68</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231.65</v>
      </c>
      <c r="AU7" s="39">
        <v>277.82</v>
      </c>
      <c r="AV7" s="39">
        <v>262.56</v>
      </c>
      <c r="AW7" s="39">
        <v>284.66000000000003</v>
      </c>
      <c r="AX7" s="39">
        <v>235.01</v>
      </c>
      <c r="AY7" s="39">
        <v>377.63</v>
      </c>
      <c r="AZ7" s="39">
        <v>357.34</v>
      </c>
      <c r="BA7" s="39">
        <v>366.03</v>
      </c>
      <c r="BB7" s="39">
        <v>365.18</v>
      </c>
      <c r="BC7" s="39">
        <v>327.77</v>
      </c>
      <c r="BD7" s="39">
        <v>260.31</v>
      </c>
      <c r="BE7" s="39">
        <v>302.19</v>
      </c>
      <c r="BF7" s="39">
        <v>276.2</v>
      </c>
      <c r="BG7" s="39">
        <v>255.26</v>
      </c>
      <c r="BH7" s="39">
        <v>242.83</v>
      </c>
      <c r="BI7" s="39">
        <v>222.98</v>
      </c>
      <c r="BJ7" s="39">
        <v>364.71</v>
      </c>
      <c r="BK7" s="39">
        <v>373.69</v>
      </c>
      <c r="BL7" s="39">
        <v>370.12</v>
      </c>
      <c r="BM7" s="39">
        <v>371.65</v>
      </c>
      <c r="BN7" s="39">
        <v>397.1</v>
      </c>
      <c r="BO7" s="39">
        <v>275.67</v>
      </c>
      <c r="BP7" s="39">
        <v>100.14</v>
      </c>
      <c r="BQ7" s="39">
        <v>99.89</v>
      </c>
      <c r="BR7" s="39">
        <v>102.16</v>
      </c>
      <c r="BS7" s="39">
        <v>101.21</v>
      </c>
      <c r="BT7" s="39">
        <v>98.48</v>
      </c>
      <c r="BU7" s="39">
        <v>100.65</v>
      </c>
      <c r="BV7" s="39">
        <v>99.87</v>
      </c>
      <c r="BW7" s="39">
        <v>100.42</v>
      </c>
      <c r="BX7" s="39">
        <v>98.77</v>
      </c>
      <c r="BY7" s="39">
        <v>95.79</v>
      </c>
      <c r="BZ7" s="39">
        <v>100.05</v>
      </c>
      <c r="CA7" s="39">
        <v>268.94</v>
      </c>
      <c r="CB7" s="39">
        <v>269.88</v>
      </c>
      <c r="CC7" s="39">
        <v>264.29000000000002</v>
      </c>
      <c r="CD7" s="39">
        <v>266.8</v>
      </c>
      <c r="CE7" s="39">
        <v>271.95999999999998</v>
      </c>
      <c r="CF7" s="39">
        <v>170.19</v>
      </c>
      <c r="CG7" s="39">
        <v>171.81</v>
      </c>
      <c r="CH7" s="39">
        <v>171.67</v>
      </c>
      <c r="CI7" s="39">
        <v>173.67</v>
      </c>
      <c r="CJ7" s="39">
        <v>171.13</v>
      </c>
      <c r="CK7" s="39">
        <v>166.4</v>
      </c>
      <c r="CL7" s="39">
        <v>54.13</v>
      </c>
      <c r="CM7" s="39">
        <v>56.1</v>
      </c>
      <c r="CN7" s="39">
        <v>56.11</v>
      </c>
      <c r="CO7" s="39">
        <v>56.59</v>
      </c>
      <c r="CP7" s="39">
        <v>56.02</v>
      </c>
      <c r="CQ7" s="39">
        <v>59.01</v>
      </c>
      <c r="CR7" s="39">
        <v>60.03</v>
      </c>
      <c r="CS7" s="39">
        <v>59.74</v>
      </c>
      <c r="CT7" s="39">
        <v>59.67</v>
      </c>
      <c r="CU7" s="39">
        <v>60.12</v>
      </c>
      <c r="CV7" s="39">
        <v>60.69</v>
      </c>
      <c r="CW7" s="39">
        <v>77.64</v>
      </c>
      <c r="CX7" s="39">
        <v>74.900000000000006</v>
      </c>
      <c r="CY7" s="39">
        <v>74.33</v>
      </c>
      <c r="CZ7" s="39">
        <v>72.17</v>
      </c>
      <c r="DA7" s="39">
        <v>71.63</v>
      </c>
      <c r="DB7" s="39">
        <v>85.37</v>
      </c>
      <c r="DC7" s="39">
        <v>84.81</v>
      </c>
      <c r="DD7" s="39">
        <v>84.8</v>
      </c>
      <c r="DE7" s="39">
        <v>84.6</v>
      </c>
      <c r="DF7" s="39">
        <v>84.24</v>
      </c>
      <c r="DG7" s="39">
        <v>89.82</v>
      </c>
      <c r="DH7" s="39">
        <v>52.13</v>
      </c>
      <c r="DI7" s="39">
        <v>53.49</v>
      </c>
      <c r="DJ7" s="39">
        <v>54.26</v>
      </c>
      <c r="DK7" s="39">
        <v>55.25</v>
      </c>
      <c r="DL7" s="39">
        <v>56.56</v>
      </c>
      <c r="DM7" s="39">
        <v>46.9</v>
      </c>
      <c r="DN7" s="39">
        <v>47.28</v>
      </c>
      <c r="DO7" s="39">
        <v>47.66</v>
      </c>
      <c r="DP7" s="39">
        <v>48.17</v>
      </c>
      <c r="DQ7" s="39">
        <v>48.83</v>
      </c>
      <c r="DR7" s="39">
        <v>50.19</v>
      </c>
      <c r="DS7" s="39">
        <v>20.37</v>
      </c>
      <c r="DT7" s="39">
        <v>29.73</v>
      </c>
      <c r="DU7" s="39">
        <v>30.02</v>
      </c>
      <c r="DV7" s="39">
        <v>32.4</v>
      </c>
      <c r="DW7" s="39">
        <v>34.19</v>
      </c>
      <c r="DX7" s="39">
        <v>12.03</v>
      </c>
      <c r="DY7" s="39">
        <v>12.19</v>
      </c>
      <c r="DZ7" s="39">
        <v>15.1</v>
      </c>
      <c r="EA7" s="39">
        <v>17.12</v>
      </c>
      <c r="EB7" s="39">
        <v>18.18</v>
      </c>
      <c r="EC7" s="39">
        <v>20.63</v>
      </c>
      <c r="ED7" s="39">
        <v>0</v>
      </c>
      <c r="EE7" s="39">
        <v>0</v>
      </c>
      <c r="EF7" s="39">
        <v>0.3</v>
      </c>
      <c r="EG7" s="39">
        <v>0.16</v>
      </c>
      <c r="EH7" s="39">
        <v>0.47</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乾　陽介</cp:lastModifiedBy>
  <cp:lastPrinted>2022-01-11T04:13:23Z</cp:lastPrinted>
  <dcterms:created xsi:type="dcterms:W3CDTF">2021-12-03T06:47:11Z</dcterms:created>
  <dcterms:modified xsi:type="dcterms:W3CDTF">2022-01-14T00:46:22Z</dcterms:modified>
  <cp:category/>
</cp:coreProperties>
</file>